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ms-excel.sheet.macroEnabled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tables/table1.xml" ContentType="application/vnd.openxmlformats-officedocument.spreadsheetml.table+xml"/>
  <Override PartName="/xl/pivotTables/pivotTable1.xml" ContentType="application/vnd.openxmlformats-officedocument.spreadsheetml.pivotTable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drawings/drawing3.xml" ContentType="application/vnd.openxmlformats-officedocument.drawing+xml"/>
  <Override PartName="/xl/activeX/activeX1.xml" ContentType="application/vnd.ms-office.activeX+xml"/>
  <Override PartName="/xl/activeX/activeX1.bin" ContentType="application/vnd.ms-office.activeX"/>
  <Override PartName="/xl/calcChain.xml" ContentType="application/vnd.openxmlformats-officedocument.spreadsheetml.calcChain+xml"/>
  <Override PartName="/xl/vbaProject.bin" ContentType="application/vnd.ms-office.vbaProject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 codeName="{4D1C537B-E38A-612A-F078-A93A15B4B7F4}"/>
  <workbookPr codeName="현재_통합_문서" defaultThemeVersion="166925"/>
  <mc:AlternateContent xmlns:mc="http://schemas.openxmlformats.org/markup-compatibility/2006">
    <mc:Choice Requires="x15">
      <x15ac:absPath xmlns:x15ac="http://schemas.microsoft.com/office/spreadsheetml/2010/11/ac" url="D:\길벗컴활1급_실기\01 엑셀\04 실전모의고사\"/>
    </mc:Choice>
  </mc:AlternateContent>
  <xr:revisionPtr revIDLastSave="0" documentId="13_ncr:1_{A6E22540-4F20-4144-BAEC-EB7C55407573}" xr6:coauthVersionLast="47" xr6:coauthVersionMax="47" xr10:uidLastSave="{00000000-0000-0000-0000-000000000000}"/>
  <bookViews>
    <workbookView xWindow="-110" yWindow="-110" windowWidth="38620" windowHeight="21220" activeTab="1" xr2:uid="{687888A0-7169-4D04-8AED-D6529133C41D}"/>
  </bookViews>
  <sheets>
    <sheet name="기본작업" sheetId="1" r:id="rId1"/>
    <sheet name="계산작업" sheetId="2" r:id="rId2"/>
    <sheet name="대리" sheetId="9" r:id="rId3"/>
    <sheet name="분석작업-1" sheetId="3" r:id="rId4"/>
    <sheet name="시나리오 요약" sheetId="10" r:id="rId5"/>
    <sheet name="분석작업-2" sheetId="4" r:id="rId6"/>
    <sheet name="기타작업-1" sheetId="5" r:id="rId7"/>
    <sheet name="기타작업-2" sheetId="6" r:id="rId8"/>
    <sheet name="기타작업-3" sheetId="7" r:id="rId9"/>
  </sheets>
  <functionGroups builtInGroupCount="19"/>
  <definedNames>
    <definedName name="_xlnm._FilterDatabase" localSheetId="0" hidden="1">기본작업!$A$3:$F$32</definedName>
    <definedName name="_xlnm.Criteria" localSheetId="0">기본작업!$A$34:$A$35</definedName>
    <definedName name="_xlnm.Extract" localSheetId="0">기본작업!$A$37:$D$37</definedName>
    <definedName name="_xlnm.Print_Area" localSheetId="0">기본작업!$A$1:$F$32</definedName>
    <definedName name="_xlnm.Print_Titles" localSheetId="0">기본작업!$3:$3</definedName>
  </definedNames>
  <calcPr calcId="191029"/>
  <pivotCaches>
    <pivotCache cacheId="3" r:id="rId10"/>
  </pivotCache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40" i="2" l="1"/>
  <c r="B41" i="2"/>
  <c r="B42" i="2"/>
  <c r="B43" i="2"/>
  <c r="B44" i="2"/>
  <c r="B45" i="2"/>
  <c r="B46" i="2"/>
  <c r="B39" i="2"/>
  <c r="E40" i="2"/>
  <c r="E41" i="2"/>
  <c r="E42" i="2"/>
  <c r="E43" i="2"/>
  <c r="E44" i="2"/>
  <c r="E45" i="2"/>
  <c r="E46" i="2"/>
  <c r="E39" i="2"/>
  <c r="L39" i="2"/>
  <c r="L40" i="2"/>
  <c r="L41" i="2"/>
  <c r="L42" i="2"/>
  <c r="L43" i="2"/>
  <c r="L44" i="2"/>
  <c r="L45" i="2"/>
  <c r="L46" i="2"/>
  <c r="A35" i="1"/>
  <c r="C6" i="4"/>
  <c r="F40" i="2" a="1"/>
  <c r="F43" i="2" a="1"/>
  <c r="F46" i="2" a="1"/>
  <c r="F44" i="2" a="1"/>
  <c r="F41" i="2" a="1"/>
  <c r="F45" i="2" a="1"/>
  <c r="F42" i="2" a="1"/>
  <c r="F39" i="2" a="1"/>
  <c r="F42" i="2" l="1"/>
  <c r="F45" i="2"/>
  <c r="F41" i="2"/>
  <c r="F44" i="2"/>
  <c r="F46" i="2"/>
  <c r="F43" i="2"/>
  <c r="F40" i="2"/>
  <c r="F39" i="2"/>
</calcChain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E66A8FFB-2EE6-4969-9AD4-B7179B5FBAD8}" name="MS Access Database_Query" type="1" refreshedVersion="7" background="1">
    <dbPr connection="DSN=MS Access Database;DBQ=D:\길벗컴활1급_실기\01 엑셀\04 실전모의고사\급여현황.accdb;DefaultDir=D:\길벗컴활1급_실기\01 엑셀\04 실전모의고사;DriverId=25;FIL=MS Access;MaxBufferSize=2048;PageTimeout=5;" command="SELECT `2023년급여`.성명, `2023년급여`.직위, `2023년급여`.부서, `2023년급여`.수당, `2023년급여`.기본급_x000d__x000a_FROM `D:\길벗컴활1급_실기\01 엑셀\04 실전모의고사\급여현황.accdb`.`2023년급여` `2023년급여`"/>
  </connection>
</connections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<sst xmlns="http://schemas.openxmlformats.org/spreadsheetml/2006/main" count="325" uniqueCount="174">
  <si>
    <t>업종별 평균 근속년수</t>
  </si>
  <si>
    <t>분류</t>
  </si>
  <si>
    <t>업무</t>
  </si>
  <si>
    <t>평균학력</t>
  </si>
  <si>
    <t>평균근속년수</t>
  </si>
  <si>
    <t>평균경력</t>
  </si>
  <si>
    <t>임금근로자수</t>
  </si>
  <si>
    <t>시스템SW개발자</t>
  </si>
  <si>
    <t>개발</t>
  </si>
  <si>
    <t>통신케이블설치</t>
  </si>
  <si>
    <t>애니메이터</t>
  </si>
  <si>
    <t>관리</t>
  </si>
  <si>
    <t>PC수리원</t>
  </si>
  <si>
    <t>웹디자이너</t>
  </si>
  <si>
    <t>PC강사</t>
  </si>
  <si>
    <t>응용SW개발자</t>
  </si>
  <si>
    <t>웹개발자</t>
  </si>
  <si>
    <t>IT컨설턴트</t>
  </si>
  <si>
    <t>보안전문가</t>
  </si>
  <si>
    <t>멀티미디어기획</t>
  </si>
  <si>
    <t>SM관리자</t>
  </si>
  <si>
    <t>정보통신관리자</t>
  </si>
  <si>
    <t>시스템설계/분석</t>
  </si>
  <si>
    <t>[표1]</t>
  </si>
  <si>
    <t>[표2]</t>
  </si>
  <si>
    <t>배달량</t>
  </si>
  <si>
    <t>배달건수</t>
  </si>
  <si>
    <t>배달지역</t>
  </si>
  <si>
    <t>배달담당</t>
  </si>
  <si>
    <t>산남지구</t>
  </si>
  <si>
    <t>산북지구</t>
  </si>
  <si>
    <t>산서지구</t>
  </si>
  <si>
    <t>산동지구</t>
  </si>
  <si>
    <t>[표3]</t>
  </si>
  <si>
    <t>일자</t>
  </si>
  <si>
    <t>배달시간(분)</t>
  </si>
  <si>
    <t>비고</t>
  </si>
  <si>
    <t>도부영</t>
  </si>
  <si>
    <t>배무영</t>
  </si>
  <si>
    <t>장동욱</t>
  </si>
  <si>
    <t>배달누락</t>
  </si>
  <si>
    <t>[표4]</t>
  </si>
  <si>
    <t>제품코드</t>
  </si>
  <si>
    <t>제품코드2</t>
  </si>
  <si>
    <t>품명</t>
  </si>
  <si>
    <t>판매량</t>
  </si>
  <si>
    <t>판매금액</t>
  </si>
  <si>
    <t>이익금</t>
  </si>
  <si>
    <t>y201k</t>
  </si>
  <si>
    <t>곰인형</t>
  </si>
  <si>
    <t>b450n</t>
  </si>
  <si>
    <t>놀이동산</t>
  </si>
  <si>
    <t>y203d</t>
  </si>
  <si>
    <t>딸랑이</t>
  </si>
  <si>
    <t>코드</t>
  </si>
  <si>
    <t>판매단가</t>
  </si>
  <si>
    <t>할인율</t>
  </si>
  <si>
    <t>꼬마인형</t>
  </si>
  <si>
    <t>k</t>
  </si>
  <si>
    <t>y305k</t>
  </si>
  <si>
    <t>n</t>
  </si>
  <si>
    <t>y365y</t>
  </si>
  <si>
    <t>우유병</t>
  </si>
  <si>
    <t>d</t>
  </si>
  <si>
    <t>b304n</t>
  </si>
  <si>
    <t>g</t>
  </si>
  <si>
    <t>b123d</t>
  </si>
  <si>
    <t>y</t>
  </si>
  <si>
    <t>대출금 상환 금액</t>
  </si>
  <si>
    <t>대출금</t>
  </si>
  <si>
    <t>연이율</t>
  </si>
  <si>
    <t>상환기간(개월)</t>
  </si>
  <si>
    <t>상환금액(월)</t>
  </si>
  <si>
    <t>신입사원 명단</t>
  </si>
  <si>
    <t>성명</t>
  </si>
  <si>
    <t>성별</t>
  </si>
  <si>
    <t>TOEIC</t>
  </si>
  <si>
    <t>TOEFL</t>
  </si>
  <si>
    <t>졸업학점</t>
  </si>
  <si>
    <t>면접점수</t>
  </si>
  <si>
    <t>김근태</t>
  </si>
  <si>
    <t>남</t>
  </si>
  <si>
    <t>남연희</t>
  </si>
  <si>
    <t>여</t>
  </si>
  <si>
    <t>류성미</t>
  </si>
  <si>
    <t>박선효</t>
  </si>
  <si>
    <t>손정은</t>
  </si>
  <si>
    <t>오성빈</t>
  </si>
  <si>
    <t>정창준</t>
  </si>
  <si>
    <t>[표1]</t>
    <phoneticPr fontId="2" type="noConversion"/>
  </si>
  <si>
    <t>성명</t>
    <phoneticPr fontId="8" type="noConversion"/>
  </si>
  <si>
    <t>영업소</t>
    <phoneticPr fontId="8" type="noConversion"/>
  </si>
  <si>
    <t>1월</t>
    <phoneticPr fontId="8" type="noConversion"/>
  </si>
  <si>
    <t>2월</t>
    <phoneticPr fontId="8" type="noConversion"/>
  </si>
  <si>
    <t>3월</t>
    <phoneticPr fontId="8" type="noConversion"/>
  </si>
  <si>
    <t>4월</t>
    <phoneticPr fontId="8" type="noConversion"/>
  </si>
  <si>
    <t>5월</t>
    <phoneticPr fontId="8" type="noConversion"/>
  </si>
  <si>
    <t>6월</t>
    <phoneticPr fontId="8" type="noConversion"/>
  </si>
  <si>
    <t>7월</t>
    <phoneticPr fontId="8" type="noConversion"/>
  </si>
  <si>
    <t>8월</t>
    <phoneticPr fontId="8" type="noConversion"/>
  </si>
  <si>
    <t>9월</t>
    <phoneticPr fontId="8" type="noConversion"/>
  </si>
  <si>
    <t>10월</t>
    <phoneticPr fontId="8" type="noConversion"/>
  </si>
  <si>
    <t>11월</t>
    <phoneticPr fontId="8" type="noConversion"/>
  </si>
  <si>
    <t>12월</t>
    <phoneticPr fontId="8" type="noConversion"/>
  </si>
  <si>
    <t>박성호</t>
    <phoneticPr fontId="8" type="noConversion"/>
  </si>
  <si>
    <t>경기</t>
    <phoneticPr fontId="8" type="noConversion"/>
  </si>
  <si>
    <t>김현승</t>
    <phoneticPr fontId="8" type="noConversion"/>
  </si>
  <si>
    <t>대구</t>
    <phoneticPr fontId="8" type="noConversion"/>
  </si>
  <si>
    <t>손정호</t>
    <phoneticPr fontId="8" type="noConversion"/>
  </si>
  <si>
    <t>인천</t>
    <phoneticPr fontId="8" type="noConversion"/>
  </si>
  <si>
    <t>강만식</t>
    <phoneticPr fontId="8" type="noConversion"/>
  </si>
  <si>
    <t>부산</t>
    <phoneticPr fontId="8" type="noConversion"/>
  </si>
  <si>
    <t>최기정</t>
    <phoneticPr fontId="8" type="noConversion"/>
  </si>
  <si>
    <t>하경희</t>
    <phoneticPr fontId="8" type="noConversion"/>
  </si>
  <si>
    <t>임정희</t>
    <phoneticPr fontId="8" type="noConversion"/>
  </si>
  <si>
    <t>안진국</t>
    <phoneticPr fontId="8" type="noConversion"/>
  </si>
  <si>
    <t>호수</t>
  </si>
  <si>
    <t>[표1] 공과금 관리</t>
  </si>
  <si>
    <t>101호</t>
  </si>
  <si>
    <t>김구자</t>
  </si>
  <si>
    <t>102호</t>
  </si>
  <si>
    <t>박선량</t>
  </si>
  <si>
    <t>수도세</t>
  </si>
  <si>
    <t>전기세</t>
  </si>
  <si>
    <t>납입기간</t>
  </si>
  <si>
    <t>103호</t>
  </si>
  <si>
    <t>이시끌</t>
  </si>
  <si>
    <t>납기내</t>
  </si>
  <si>
    <t>104호</t>
  </si>
  <si>
    <t>최만득</t>
  </si>
  <si>
    <t>납기후</t>
  </si>
  <si>
    <t>y012g</t>
  </si>
  <si>
    <t>[표5] 제품 코드표</t>
    <phoneticPr fontId="2" type="noConversion"/>
  </si>
  <si>
    <t>조건</t>
    <phoneticPr fontId="2" type="noConversion"/>
  </si>
  <si>
    <t>(모두)</t>
  </si>
  <si>
    <t>과장</t>
  </si>
  <si>
    <t>대리</t>
  </si>
  <si>
    <t>부장</t>
  </si>
  <si>
    <t>사원</t>
  </si>
  <si>
    <t>총합계</t>
  </si>
  <si>
    <t>기획부</t>
  </si>
  <si>
    <t>판매부</t>
  </si>
  <si>
    <t>홍보부</t>
  </si>
  <si>
    <t>직위</t>
  </si>
  <si>
    <t>부서</t>
  </si>
  <si>
    <t>과장 합계</t>
  </si>
  <si>
    <t>과장 평균</t>
  </si>
  <si>
    <t>대리 합계</t>
  </si>
  <si>
    <t>대리 평균</t>
  </si>
  <si>
    <t>부장 합계</t>
  </si>
  <si>
    <t>부장 평균</t>
  </si>
  <si>
    <t>사원 합계</t>
  </si>
  <si>
    <t>사원 평균</t>
  </si>
  <si>
    <t>개수 : 성명</t>
  </si>
  <si>
    <t>없음</t>
  </si>
  <si>
    <t>합계 : 총수령금액</t>
  </si>
  <si>
    <t>최대 : 수당</t>
  </si>
  <si>
    <t>수당</t>
  </si>
  <si>
    <t>기본급</t>
  </si>
  <si>
    <t>주지연</t>
  </si>
  <si>
    <t>김동지</t>
  </si>
  <si>
    <t>오여령</t>
  </si>
  <si>
    <t>$C$3</t>
  </si>
  <si>
    <t>$C$6</t>
  </si>
  <si>
    <t>대출금 증가</t>
  </si>
  <si>
    <t>만든 사람 김은률 날짜 2025-07-08</t>
  </si>
  <si>
    <t>대출금 감소</t>
  </si>
  <si>
    <t>시나리오 요약</t>
  </si>
  <si>
    <t>변경 셀:</t>
  </si>
  <si>
    <t>현재 값:</t>
  </si>
  <si>
    <t>결과 셀:</t>
  </si>
  <si>
    <t>참고: 현재 값 열은 시나리오 요약 보고서가 작성될 때의</t>
  </si>
  <si>
    <t>변경 셀 값을 나타냅니다. 각 시나리오의 변경 셀들은</t>
  </si>
  <si>
    <t>회색으로 표시됩니다.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</si>
</sst>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6" formatCode="&quot;₩&quot;#,##0;[Red]\-&quot;₩&quot;#,##0"/>
    <numFmt numFmtId="41" formatCode="_-* #,##0_-;\-* #,##0_-;_-* &quot;-&quot;_-;_-@_-"/>
    <numFmt numFmtId="176" formatCode="mm&quot;월&quot;\ d&quot;일&quot;;@"/>
    <numFmt numFmtId="177" formatCode="0.00_);[Red]\(0.00\)"/>
  </numFmts>
  <fonts count="17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6"/>
      <color theme="1"/>
      <name val="맑은 고딕"/>
      <family val="3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sz val="10"/>
      <color theme="1"/>
      <name val="맑은 고딕"/>
      <family val="2"/>
      <charset val="129"/>
      <scheme val="minor"/>
    </font>
    <font>
      <sz val="11"/>
      <name val="돋움"/>
      <family val="3"/>
      <charset val="129"/>
    </font>
    <font>
      <sz val="11"/>
      <name val="맑은 고딕"/>
      <family val="3"/>
      <charset val="129"/>
    </font>
    <font>
      <sz val="8"/>
      <name val="돋움"/>
      <family val="3"/>
      <charset val="129"/>
    </font>
    <font>
      <sz val="10"/>
      <name val="맑은 고딕"/>
      <family val="3"/>
      <charset val="129"/>
    </font>
    <font>
      <b/>
      <sz val="12"/>
      <color theme="1"/>
      <name val="맑은 고딕"/>
      <family val="3"/>
      <charset val="129"/>
      <scheme val="minor"/>
    </font>
    <font>
      <sz val="11"/>
      <color indexed="9"/>
      <name val="맑은 고딕"/>
      <family val="2"/>
      <charset val="129"/>
      <scheme val="minor"/>
    </font>
    <font>
      <sz val="11"/>
      <color indexed="9"/>
      <name val="맑은 고딕"/>
      <family val="3"/>
      <charset val="129"/>
      <scheme val="minor"/>
    </font>
    <font>
      <sz val="11"/>
      <color indexed="8"/>
      <name val="맑은 고딕"/>
      <family val="2"/>
      <charset val="129"/>
      <scheme val="minor"/>
    </font>
    <font>
      <sz val="11"/>
      <color indexed="18"/>
      <name val="맑은 고딕"/>
      <family val="2"/>
      <charset val="129"/>
      <scheme val="minor"/>
    </font>
    <font>
      <sz val="11"/>
      <color indexed="18"/>
      <name val="맑은 고딕"/>
      <family val="3"/>
      <charset val="129"/>
      <scheme val="minor"/>
    </font>
    <font>
      <sz val="10"/>
      <color theme="1"/>
      <name val="맑은 고딕"/>
      <family val="3"/>
      <charset val="129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indexed="20"/>
        <bgColor indexed="24"/>
      </patternFill>
    </fill>
    <fill>
      <patternFill patternType="solid">
        <fgColor indexed="22"/>
        <bgColor indexed="24"/>
      </patternFill>
    </fill>
    <fill>
      <patternFill patternType="solid">
        <fgColor indexed="22"/>
        <bgColor indexed="7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4">
    <xf numFmtId="0" fontId="0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6" fillId="0" borderId="0"/>
  </cellStyleXfs>
  <cellXfs count="45">
    <xf numFmtId="0" fontId="0" fillId="0" borderId="0" xfId="0">
      <alignment vertical="center"/>
    </xf>
    <xf numFmtId="0" fontId="4" fillId="0" borderId="1" xfId="0" applyFont="1" applyBorder="1" applyAlignment="1">
      <alignment horizontal="center" vertical="center"/>
    </xf>
    <xf numFmtId="0" fontId="0" fillId="0" borderId="1" xfId="0" applyBorder="1">
      <alignment vertical="center"/>
    </xf>
    <xf numFmtId="0" fontId="0" fillId="0" borderId="1" xfId="0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176" fontId="0" fillId="0" borderId="1" xfId="0" applyNumberFormat="1" applyBorder="1" applyAlignment="1">
      <alignment horizontal="center" vertical="center"/>
    </xf>
    <xf numFmtId="41" fontId="0" fillId="0" borderId="1" xfId="1" applyFont="1" applyBorder="1">
      <alignment vertical="center"/>
    </xf>
    <xf numFmtId="9" fontId="0" fillId="0" borderId="1" xfId="2" applyFont="1" applyBorder="1">
      <alignment vertical="center"/>
    </xf>
    <xf numFmtId="0" fontId="0" fillId="0" borderId="4" xfId="0" applyBorder="1">
      <alignment vertical="center"/>
    </xf>
    <xf numFmtId="41" fontId="0" fillId="0" borderId="4" xfId="1" applyFont="1" applyBorder="1">
      <alignment vertical="center"/>
    </xf>
    <xf numFmtId="0" fontId="0" fillId="0" borderId="5" xfId="0" applyBorder="1">
      <alignment vertical="center"/>
    </xf>
    <xf numFmtId="10" fontId="0" fillId="0" borderId="5" xfId="2" applyNumberFormat="1" applyFont="1" applyBorder="1">
      <alignment vertical="center"/>
    </xf>
    <xf numFmtId="0" fontId="0" fillId="0" borderId="6" xfId="0" applyBorder="1">
      <alignment vertical="center"/>
    </xf>
    <xf numFmtId="6" fontId="0" fillId="0" borderId="6" xfId="0" applyNumberFormat="1" applyBorder="1">
      <alignment vertical="center"/>
    </xf>
    <xf numFmtId="0" fontId="5" fillId="0" borderId="1" xfId="0" applyFont="1" applyBorder="1" applyAlignment="1">
      <alignment horizontal="center" vertical="center"/>
    </xf>
    <xf numFmtId="0" fontId="5" fillId="0" borderId="1" xfId="0" applyFont="1" applyBorder="1">
      <alignment vertical="center"/>
    </xf>
    <xf numFmtId="177" fontId="5" fillId="0" borderId="1" xfId="0" applyNumberFormat="1" applyFont="1" applyBorder="1">
      <alignment vertical="center"/>
    </xf>
    <xf numFmtId="0" fontId="7" fillId="0" borderId="1" xfId="3" applyFont="1" applyBorder="1" applyAlignment="1">
      <alignment horizontal="center" vertical="center"/>
    </xf>
    <xf numFmtId="0" fontId="9" fillId="0" borderId="1" xfId="3" applyFont="1" applyBorder="1" applyAlignment="1">
      <alignment horizontal="center" vertical="center"/>
    </xf>
    <xf numFmtId="0" fontId="10" fillId="0" borderId="0" xfId="0" applyFont="1">
      <alignment vertical="center"/>
    </xf>
    <xf numFmtId="0" fontId="4" fillId="0" borderId="0" xfId="0" applyFont="1" applyAlignment="1">
      <alignment horizontal="center" vertical="center"/>
    </xf>
    <xf numFmtId="41" fontId="0" fillId="0" borderId="0" xfId="0" applyNumberFormat="1">
      <alignment vertical="center"/>
    </xf>
    <xf numFmtId="0" fontId="3" fillId="0" borderId="0" xfId="0" applyFont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0" xfId="0" pivotButton="1">
      <alignment vertical="center"/>
    </xf>
    <xf numFmtId="0" fontId="0" fillId="0" borderId="0" xfId="0" applyNumberFormat="1">
      <alignment vertical="center"/>
    </xf>
    <xf numFmtId="0" fontId="0" fillId="0" borderId="0" xfId="0" applyFill="1" applyBorder="1" applyAlignment="1">
      <alignment vertical="center"/>
    </xf>
    <xf numFmtId="41" fontId="0" fillId="0" borderId="0" xfId="0" applyNumberFormat="1" applyFill="1" applyBorder="1" applyAlignment="1">
      <alignment vertical="center"/>
    </xf>
    <xf numFmtId="6" fontId="0" fillId="0" borderId="8" xfId="0" applyNumberFormat="1" applyFill="1" applyBorder="1" applyAlignment="1">
      <alignment vertical="center"/>
    </xf>
    <xf numFmtId="0" fontId="12" fillId="3" borderId="9" xfId="0" applyFont="1" applyFill="1" applyBorder="1" applyAlignment="1">
      <alignment horizontal="left" vertical="center"/>
    </xf>
    <xf numFmtId="0" fontId="11" fillId="3" borderId="7" xfId="0" applyFont="1" applyFill="1" applyBorder="1" applyAlignment="1">
      <alignment horizontal="left" vertical="center"/>
    </xf>
    <xf numFmtId="0" fontId="12" fillId="3" borderId="7" xfId="0" applyFont="1" applyFill="1" applyBorder="1" applyAlignment="1">
      <alignment horizontal="left" vertical="center"/>
    </xf>
    <xf numFmtId="0" fontId="0" fillId="0" borderId="10" xfId="0" applyFill="1" applyBorder="1" applyAlignment="1">
      <alignment vertical="center"/>
    </xf>
    <xf numFmtId="0" fontId="13" fillId="4" borderId="0" xfId="0" applyFont="1" applyFill="1" applyBorder="1" applyAlignment="1">
      <alignment horizontal="left" vertical="center"/>
    </xf>
    <xf numFmtId="0" fontId="14" fillId="4" borderId="10" xfId="0" applyFont="1" applyFill="1" applyBorder="1" applyAlignment="1">
      <alignment horizontal="left" vertical="center"/>
    </xf>
    <xf numFmtId="0" fontId="15" fillId="4" borderId="10" xfId="0" applyFont="1" applyFill="1" applyBorder="1" applyAlignment="1">
      <alignment horizontal="left" vertical="center"/>
    </xf>
    <xf numFmtId="0" fontId="13" fillId="4" borderId="8" xfId="0" applyFont="1" applyFill="1" applyBorder="1" applyAlignment="1">
      <alignment horizontal="left" vertical="center"/>
    </xf>
    <xf numFmtId="0" fontId="11" fillId="3" borderId="7" xfId="0" applyFont="1" applyFill="1" applyBorder="1" applyAlignment="1">
      <alignment horizontal="right" vertical="center"/>
    </xf>
    <xf numFmtId="0" fontId="11" fillId="3" borderId="9" xfId="0" applyFont="1" applyFill="1" applyBorder="1" applyAlignment="1">
      <alignment horizontal="right" vertical="center"/>
    </xf>
    <xf numFmtId="41" fontId="0" fillId="5" borderId="0" xfId="0" applyNumberFormat="1" applyFill="1" applyBorder="1" applyAlignment="1">
      <alignment vertical="center"/>
    </xf>
    <xf numFmtId="0" fontId="16" fillId="0" borderId="0" xfId="0" applyFont="1" applyFill="1" applyBorder="1" applyAlignment="1">
      <alignment vertical="top" wrapText="1"/>
    </xf>
    <xf numFmtId="0" fontId="9" fillId="0" borderId="1" xfId="3" applyNumberFormat="1" applyFont="1" applyBorder="1" applyAlignment="1">
      <alignment horizontal="center" vertical="center"/>
    </xf>
    <xf numFmtId="41" fontId="0" fillId="0" borderId="1" xfId="1" quotePrefix="1" applyFont="1" applyBorder="1">
      <alignment vertical="center"/>
    </xf>
  </cellXfs>
  <cellStyles count="4">
    <cellStyle name="백분율" xfId="2" builtinId="5"/>
    <cellStyle name="쉼표 [0]" xfId="1" builtinId="6"/>
    <cellStyle name="표준" xfId="0" builtinId="0"/>
    <cellStyle name="표준 2" xfId="3" xr:uid="{B2620F22-F4F7-4D43-9B16-EB88C95900D1}"/>
  </cellStyles>
  <dxfs count="1">
    <dxf>
      <font>
        <b/>
        <i val="0"/>
        <color rgb="FF0070C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onnections" Target="connections.xml"/><Relationship Id="rId17" Type="http://schemas.microsoft.com/office/2006/relationships/vbaProject" Target="vbaProject.bin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sheetMetadata" Target="metadata.xml"/><Relationship Id="rId10" Type="http://schemas.openxmlformats.org/officeDocument/2006/relationships/pivotCacheDefinition" Target="pivotCache/pivotCacheDefinition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activeX/_rels/activeX1.xml.rels><?xml version="1.0" encoding="UTF-8" standalone="yes"?>
<Relationships xmlns="http://schemas.openxmlformats.org/package/2006/relationships"><Relationship Id="rId1" Type="http://schemas.microsoft.com/office/2006/relationships/activeXControlBinary" Target="activeX1.bin"/></Relationships>
</file>

<file path=xl/activeX/activeX1.xml><?xml version="1.0" encoding="utf-8"?>
<ax:ocx xmlns:ax="http://schemas.microsoft.com/office/2006/activeX" xmlns:r="http://schemas.openxmlformats.org/officeDocument/2006/relationships" ax:classid="{D7053240-CE69-11CD-A777-00DD01143C57}" ax:persistence="persistStreamInit" r:id="rId1"/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ko-KR"/>
  <c:roundedCorners val="1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dk1"/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TOEIC/TOEFL </a:t>
            </a:r>
            <a:r>
              <a:rPr lang="ko-KR"/>
              <a:t>점수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dk1"/>
              </a:solidFill>
              <a:latin typeface="+mn-lt"/>
              <a:ea typeface="+mn-ea"/>
              <a:cs typeface="+mn-cs"/>
            </a:defRPr>
          </a:pPr>
          <a:endParaRPr lang="ko-KR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'기타작업-1'!$C$3</c:f>
              <c:strCache>
                <c:ptCount val="1"/>
                <c:pt idx="0">
                  <c:v>TOEIC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trendline>
            <c:spPr>
              <a:ln w="19050" cap="rnd">
                <a:solidFill>
                  <a:schemeClr val="accent1"/>
                </a:solidFill>
                <a:prstDash val="sysDot"/>
              </a:ln>
              <a:effectLst/>
            </c:spPr>
            <c:trendlineType val="movingAvg"/>
            <c:period val="3"/>
            <c:dispRSqr val="0"/>
            <c:dispEq val="0"/>
          </c:trendline>
          <c:cat>
            <c:strRef>
              <c:f>'기타작업-1'!$A$4:$A$10</c:f>
              <c:strCache>
                <c:ptCount val="7"/>
                <c:pt idx="0">
                  <c:v>김근태</c:v>
                </c:pt>
                <c:pt idx="1">
                  <c:v>남연희</c:v>
                </c:pt>
                <c:pt idx="2">
                  <c:v>류성미</c:v>
                </c:pt>
                <c:pt idx="3">
                  <c:v>박선효</c:v>
                </c:pt>
                <c:pt idx="4">
                  <c:v>손정은</c:v>
                </c:pt>
                <c:pt idx="5">
                  <c:v>오성빈</c:v>
                </c:pt>
                <c:pt idx="6">
                  <c:v>정창준</c:v>
                </c:pt>
              </c:strCache>
            </c:strRef>
          </c:cat>
          <c:val>
            <c:numRef>
              <c:f>'기타작업-1'!$C$4:$C$10</c:f>
              <c:numCache>
                <c:formatCode>General</c:formatCode>
                <c:ptCount val="7"/>
                <c:pt idx="0">
                  <c:v>720</c:v>
                </c:pt>
                <c:pt idx="1">
                  <c:v>710</c:v>
                </c:pt>
                <c:pt idx="2">
                  <c:v>840</c:v>
                </c:pt>
                <c:pt idx="3">
                  <c:v>775</c:v>
                </c:pt>
                <c:pt idx="4">
                  <c:v>765</c:v>
                </c:pt>
                <c:pt idx="5">
                  <c:v>665</c:v>
                </c:pt>
                <c:pt idx="6">
                  <c:v>875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715-49CB-868E-6BC99E5B3A6E}"/>
            </c:ext>
          </c:extLst>
        </c:ser>
        <c:ser>
          <c:idx val="1"/>
          <c:order val="1"/>
          <c:tx>
            <c:strRef>
              <c:f>'기타작업-1'!$D$3</c:f>
              <c:strCache>
                <c:ptCount val="1"/>
                <c:pt idx="0">
                  <c:v>TOEFL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chemeClr val="dk1"/>
                    </a:solidFill>
                    <a:latin typeface="+mn-lt"/>
                    <a:ea typeface="+mn-ea"/>
                    <a:cs typeface="+mn-cs"/>
                  </a:defRPr>
                </a:pPr>
                <a:endParaRPr lang="ko-KR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'기타작업-1'!$A$4:$A$10</c:f>
              <c:strCache>
                <c:ptCount val="7"/>
                <c:pt idx="0">
                  <c:v>김근태</c:v>
                </c:pt>
                <c:pt idx="1">
                  <c:v>남연희</c:v>
                </c:pt>
                <c:pt idx="2">
                  <c:v>류성미</c:v>
                </c:pt>
                <c:pt idx="3">
                  <c:v>박선효</c:v>
                </c:pt>
                <c:pt idx="4">
                  <c:v>손정은</c:v>
                </c:pt>
                <c:pt idx="5">
                  <c:v>오성빈</c:v>
                </c:pt>
                <c:pt idx="6">
                  <c:v>정창준</c:v>
                </c:pt>
              </c:strCache>
            </c:strRef>
          </c:cat>
          <c:val>
            <c:numRef>
              <c:f>'기타작업-1'!$D$4:$D$10</c:f>
              <c:numCache>
                <c:formatCode>General</c:formatCode>
                <c:ptCount val="7"/>
                <c:pt idx="0">
                  <c:v>498</c:v>
                </c:pt>
                <c:pt idx="1">
                  <c:v>498</c:v>
                </c:pt>
                <c:pt idx="2">
                  <c:v>556</c:v>
                </c:pt>
                <c:pt idx="3">
                  <c:v>510</c:v>
                </c:pt>
                <c:pt idx="4">
                  <c:v>499</c:v>
                </c:pt>
                <c:pt idx="5">
                  <c:v>412</c:v>
                </c:pt>
                <c:pt idx="6">
                  <c:v>534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715-49CB-868E-6BC99E5B3A6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hiLowLines>
          <c:spPr>
            <a:ln w="9525" cap="flat" cmpd="sng" algn="ctr">
              <a:solidFill>
                <a:schemeClr val="tx1">
                  <a:lumMod val="75000"/>
                  <a:lumOff val="25000"/>
                </a:schemeClr>
              </a:solidFill>
              <a:round/>
            </a:ln>
            <a:effectLst/>
          </c:spPr>
        </c:hiLowLines>
        <c:marker val="1"/>
        <c:smooth val="0"/>
        <c:axId val="2075090863"/>
        <c:axId val="2075087983"/>
      </c:lineChart>
      <c:catAx>
        <c:axId val="2075090863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dk1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ko-KR"/>
                  <a:t>사원명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dk1"/>
                  </a:solidFill>
                  <a:latin typeface="+mn-lt"/>
                  <a:ea typeface="+mn-ea"/>
                  <a:cs typeface="+mn-cs"/>
                </a:defRPr>
              </a:pPr>
              <a:endParaRPr lang="ko-K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dk1"/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2075087983"/>
        <c:crosses val="autoZero"/>
        <c:auto val="1"/>
        <c:lblAlgn val="ctr"/>
        <c:lblOffset val="100"/>
        <c:noMultiLvlLbl val="0"/>
      </c:catAx>
      <c:valAx>
        <c:axId val="2075087983"/>
        <c:scaling>
          <c:orientation val="minMax"/>
          <c:max val="900"/>
        </c:scaling>
        <c:delete val="0"/>
        <c:axPos val="l"/>
        <c:majorGridlines>
          <c:spPr>
            <a:ln w="9525" cap="flat" cmpd="sng" algn="ctr">
              <a:solidFill>
                <a:sysClr val="windowText" lastClr="000000"/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dk1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ko-KR"/>
                  <a:t>점수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dk1"/>
                  </a:solidFill>
                  <a:latin typeface="+mn-lt"/>
                  <a:ea typeface="+mn-ea"/>
                  <a:cs typeface="+mn-cs"/>
                </a:defRPr>
              </a:pPr>
              <a:endParaRPr lang="ko-K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dk1"/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2075090863"/>
        <c:crosses val="autoZero"/>
        <c:crossBetween val="between"/>
        <c:majorUnit val="300"/>
      </c:valAx>
      <c:spPr>
        <a:noFill/>
        <a:ln>
          <a:noFill/>
        </a:ln>
        <a:effectLst/>
      </c:spPr>
    </c:plotArea>
    <c:legend>
      <c:legendPos val="b"/>
      <c:overlay val="0"/>
      <c:spPr>
        <a:solidFill>
          <a:srgbClr val="FFFF00"/>
        </a:solidFill>
        <a:ln>
          <a:noFill/>
        </a:ln>
        <a:effectLst>
          <a:innerShdw blurRad="114300">
            <a:prstClr val="black"/>
          </a:innerShdw>
        </a:effectLst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dk1"/>
              </a:solidFill>
              <a:latin typeface="+mn-lt"/>
              <a:ea typeface="+mn-ea"/>
              <a:cs typeface="+mn-cs"/>
            </a:defRPr>
          </a:pPr>
          <a:endParaRPr lang="ko-K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lt1"/>
    </a:solidFill>
    <a:ln w="12700" cap="flat" cmpd="sng" algn="ctr">
      <a:solidFill>
        <a:schemeClr val="accent1"/>
      </a:solidFill>
      <a:prstDash val="solid"/>
      <a:miter lim="800000"/>
    </a:ln>
    <a:effectLst/>
  </c:spPr>
  <c:txPr>
    <a:bodyPr/>
    <a:lstStyle/>
    <a:p>
      <a:pPr>
        <a:defRPr>
          <a:solidFill>
            <a:schemeClr val="dk1"/>
          </a:solidFill>
          <a:latin typeface="+mn-lt"/>
          <a:ea typeface="+mn-ea"/>
          <a:cs typeface="+mn-cs"/>
        </a:defRPr>
      </a:pPr>
      <a:endParaRPr lang="ko-K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trlProps/ctrlProp1.xml><?xml version="1.0" encoding="utf-8"?>
<formControlPr xmlns="http://schemas.microsoft.com/office/spreadsheetml/2009/9/main" objectType="Button" lockText="1"/>
</file>

<file path=xl/ctrlProps/ctrlProp2.xml><?xml version="1.0" encoding="utf-8"?>
<formControlPr xmlns="http://schemas.microsoft.com/office/spreadsheetml/2009/9/main" objectType="Button" lockText="1"/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</xdr:colOff>
      <xdr:row>12</xdr:row>
      <xdr:rowOff>1</xdr:rowOff>
    </xdr:from>
    <xdr:to>
      <xdr:col>7</xdr:col>
      <xdr:colOff>1</xdr:colOff>
      <xdr:row>26</xdr:row>
      <xdr:rowOff>1</xdr:rowOff>
    </xdr:to>
    <xdr:graphicFrame macro="">
      <xdr:nvGraphicFramePr>
        <xdr:cNvPr id="2" name="차트 1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0</xdr:colOff>
          <xdr:row>1</xdr:row>
          <xdr:rowOff>0</xdr:rowOff>
        </xdr:from>
        <xdr:to>
          <xdr:col>4</xdr:col>
          <xdr:colOff>0</xdr:colOff>
          <xdr:row>2</xdr:row>
          <xdr:rowOff>0</xdr:rowOff>
        </xdr:to>
        <xdr:sp macro="" textlink="">
          <xdr:nvSpPr>
            <xdr:cNvPr id="8193" name="Button 1" hidden="1">
              <a:extLst>
                <a:ext uri="{63B3BB69-23CF-44E3-9099-C40C66FF867C}">
                  <a14:compatExt spid="_x0000_s8193"/>
                </a:ext>
                <a:ext uri="{FF2B5EF4-FFF2-40B4-BE49-F238E27FC236}">
                  <a16:creationId xmlns:a16="http://schemas.microsoft.com/office/drawing/2014/main" id="{00000000-0008-0000-0700-000001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36576" tIns="45720" rIns="36576" bIns="45720" anchor="ctr" upright="1"/>
            <a:lstStyle/>
            <a:p>
              <a:pPr algn="ctr" rtl="0">
                <a:defRPr sz="1000"/>
              </a:pPr>
              <a:r>
                <a:rPr lang="ko-KR" altLang="en-US" sz="1100" b="0" i="0" u="none" strike="noStrike" baseline="0">
                  <a:solidFill>
                    <a:srgbClr val="000000"/>
                  </a:solidFill>
                  <a:latin typeface="맑은 고딕"/>
                  <a:ea typeface="맑은 고딕"/>
                </a:rPr>
                <a:t>목표달성 확인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5</xdr:col>
          <xdr:colOff>0</xdr:colOff>
          <xdr:row>1</xdr:row>
          <xdr:rowOff>0</xdr:rowOff>
        </xdr:from>
        <xdr:to>
          <xdr:col>7</xdr:col>
          <xdr:colOff>0</xdr:colOff>
          <xdr:row>2</xdr:row>
          <xdr:rowOff>0</xdr:rowOff>
        </xdr:to>
        <xdr:sp macro="" textlink="">
          <xdr:nvSpPr>
            <xdr:cNvPr id="8195" name="Button 3" hidden="1">
              <a:extLst>
                <a:ext uri="{63B3BB69-23CF-44E3-9099-C40C66FF867C}">
                  <a14:compatExt spid="_x0000_s8195"/>
                </a:ext>
                <a:ext uri="{FF2B5EF4-FFF2-40B4-BE49-F238E27FC236}">
                  <a16:creationId xmlns:a16="http://schemas.microsoft.com/office/drawing/2014/main" id="{00000000-0008-0000-0700-000003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36576" tIns="45720" rIns="36576" bIns="45720" anchor="ctr" upright="1"/>
            <a:lstStyle/>
            <a:p>
              <a:pPr algn="ctr" rtl="0">
                <a:defRPr sz="1000"/>
              </a:pPr>
              <a:r>
                <a:rPr lang="ko-KR" altLang="en-US" sz="1100" b="0" i="0" u="none" strike="noStrike" baseline="0">
                  <a:solidFill>
                    <a:srgbClr val="000000"/>
                  </a:solidFill>
                  <a:latin typeface="맑은 고딕"/>
                  <a:ea typeface="맑은 고딕"/>
                </a:rPr>
                <a:t>판매량 보기</a:t>
              </a:r>
            </a:p>
          </xdr:txBody>
        </xdr:sp>
        <xdr:clientData fPrintsWithSheet="0"/>
      </xdr:twoCellAnchor>
    </mc:Choice>
    <mc:Fallback/>
  </mc:AlternateContent>
</xdr:wsDr>
</file>

<file path=xl/drawings/drawing3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69850</xdr:colOff>
          <xdr:row>1</xdr:row>
          <xdr:rowOff>0</xdr:rowOff>
        </xdr:from>
        <xdr:to>
          <xdr:col>4</xdr:col>
          <xdr:colOff>641350</xdr:colOff>
          <xdr:row>2</xdr:row>
          <xdr:rowOff>133350</xdr:rowOff>
        </xdr:to>
        <xdr:sp macro="" textlink="">
          <xdr:nvSpPr>
            <xdr:cNvPr id="1025" name="cmd공과금입력" hidden="1">
              <a:extLst>
                <a:ext uri="{63B3BB69-23CF-44E3-9099-C40C66FF867C}">
                  <a14:compatExt spid="_x0000_s1025"/>
                </a:ext>
                <a:ext uri="{FF2B5EF4-FFF2-40B4-BE49-F238E27FC236}">
                  <a16:creationId xmlns:a16="http://schemas.microsoft.com/office/drawing/2014/main" id="{00000000-0008-0000-0600-00000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김은률" refreshedDate="45846.90655659722" backgroundQuery="1" createdVersion="7" refreshedVersion="7" minRefreshableVersion="3" recordCount="12" xr:uid="{81DE21EE-48A4-4A7F-9F39-53658D082088}">
  <cacheSource type="external" connectionId="1"/>
  <cacheFields count="6">
    <cacheField name="성명" numFmtId="0" sqlType="-9">
      <sharedItems count="12">
        <s v="박덕우"/>
        <s v="하나영"/>
        <s v="호지명"/>
        <s v="김동지"/>
        <s v="한아름"/>
        <s v="지연학"/>
        <s v="이진경"/>
        <s v="오여령"/>
        <s v="주지연"/>
        <s v="한승수"/>
        <s v="민지환"/>
        <s v="이세현"/>
      </sharedItems>
    </cacheField>
    <cacheField name="직위" numFmtId="0" sqlType="-9">
      <sharedItems count="4">
        <s v="부장"/>
        <s v="사원"/>
        <s v="대리"/>
        <s v="과장"/>
      </sharedItems>
    </cacheField>
    <cacheField name="부서" numFmtId="0" sqlType="-9">
      <sharedItems count="3">
        <s v="기획부"/>
        <s v="홍보부"/>
        <s v="판매부"/>
      </sharedItems>
    </cacheField>
    <cacheField name="수당" numFmtId="0" sqlType="4">
      <sharedItems containsSemiMixedTypes="0" containsString="0" containsNumber="1" containsInteger="1" minValue="149250" maxValue="290000" count="9">
        <n v="290000"/>
        <n v="179350"/>
        <n v="168750"/>
        <n v="156000"/>
        <n v="246500"/>
        <n v="229500"/>
        <n v="180000"/>
        <n v="149250"/>
        <n v="202500"/>
      </sharedItems>
    </cacheField>
    <cacheField name="기본급" numFmtId="0" sqlType="8">
      <sharedItems containsSemiMixedTypes="0" containsString="0" containsNumber="1" containsInteger="1" minValue="995000" maxValue="1450000" count="6">
        <n v="1450000"/>
        <n v="1055000"/>
        <n v="1125000"/>
        <n v="1200000"/>
        <n v="1350000"/>
        <n v="995000"/>
      </sharedItems>
    </cacheField>
    <cacheField name="총수령금액" numFmtId="0" formula="기본급 +수당" databaseField="0"/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12">
  <r>
    <x v="0"/>
    <x v="0"/>
    <x v="0"/>
    <x v="0"/>
    <x v="0"/>
  </r>
  <r>
    <x v="1"/>
    <x v="1"/>
    <x v="1"/>
    <x v="1"/>
    <x v="1"/>
  </r>
  <r>
    <x v="2"/>
    <x v="1"/>
    <x v="0"/>
    <x v="2"/>
    <x v="2"/>
  </r>
  <r>
    <x v="3"/>
    <x v="2"/>
    <x v="2"/>
    <x v="3"/>
    <x v="3"/>
  </r>
  <r>
    <x v="4"/>
    <x v="0"/>
    <x v="1"/>
    <x v="4"/>
    <x v="0"/>
  </r>
  <r>
    <x v="5"/>
    <x v="3"/>
    <x v="0"/>
    <x v="5"/>
    <x v="4"/>
  </r>
  <r>
    <x v="6"/>
    <x v="0"/>
    <x v="2"/>
    <x v="4"/>
    <x v="0"/>
  </r>
  <r>
    <x v="7"/>
    <x v="2"/>
    <x v="1"/>
    <x v="6"/>
    <x v="3"/>
  </r>
  <r>
    <x v="8"/>
    <x v="2"/>
    <x v="0"/>
    <x v="6"/>
    <x v="3"/>
  </r>
  <r>
    <x v="9"/>
    <x v="3"/>
    <x v="2"/>
    <x v="5"/>
    <x v="4"/>
  </r>
  <r>
    <x v="10"/>
    <x v="1"/>
    <x v="2"/>
    <x v="7"/>
    <x v="5"/>
  </r>
  <r>
    <x v="11"/>
    <x v="3"/>
    <x v="1"/>
    <x v="8"/>
    <x v="4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03070A5A-18E3-4C9A-87EB-ED01DC96095B}" name="피벗 테이블1" cacheId="3" applyNumberFormats="0" applyBorderFormats="0" applyFontFormats="0" applyPatternFormats="0" applyAlignmentFormats="0" applyWidthHeightFormats="1" dataCaption="값" errorCaption="없음" showError="1" updatedVersion="7" minRefreshableVersion="3" useAutoFormatting="1" itemPrintTitles="1" createdVersion="7" indent="0" compact="0" outline="1" outlineData="1" compactData="0" multipleFieldFilters="0" fieldListSortAscending="1">
  <location ref="B4:F29" firstHeaderRow="0" firstDataRow="1" firstDataCol="2" rowPageCount="1" colPageCount="1"/>
  <pivotFields count="6">
    <pivotField axis="axisPage" dataField="1" compact="0" showAll="0">
      <items count="13">
        <item x="3"/>
        <item x="10"/>
        <item x="0"/>
        <item x="7"/>
        <item x="11"/>
        <item x="6"/>
        <item x="8"/>
        <item x="5"/>
        <item x="1"/>
        <item x="9"/>
        <item x="4"/>
        <item x="2"/>
        <item t="default"/>
      </items>
    </pivotField>
    <pivotField axis="axisRow" compact="0" showAll="0" sumSubtotal="1" avgSubtotal="1">
      <items count="6">
        <item x="0"/>
        <item x="3"/>
        <item x="2"/>
        <item x="1"/>
        <item t="sum"/>
        <item t="avg"/>
      </items>
    </pivotField>
    <pivotField axis="axisRow" compact="0" showAll="0">
      <items count="4">
        <item x="0"/>
        <item x="2"/>
        <item x="1"/>
        <item t="default"/>
      </items>
    </pivotField>
    <pivotField dataField="1" compact="0" showAll="0"/>
    <pivotField compact="0" showAll="0"/>
    <pivotField dataField="1" compact="0" dragToRow="0" dragToCol="0" dragToPage="0" showAll="0" defaultSubtotal="0"/>
  </pivotFields>
  <rowFields count="2">
    <field x="1"/>
    <field x="2"/>
  </rowFields>
  <rowItems count="25">
    <i>
      <x/>
    </i>
    <i r="1">
      <x/>
    </i>
    <i r="1">
      <x v="1"/>
    </i>
    <i r="1">
      <x v="2"/>
    </i>
    <i t="sum">
      <x/>
    </i>
    <i t="avg">
      <x/>
    </i>
    <i>
      <x v="1"/>
    </i>
    <i r="1">
      <x/>
    </i>
    <i r="1">
      <x v="1"/>
    </i>
    <i r="1">
      <x v="2"/>
    </i>
    <i t="sum">
      <x v="1"/>
    </i>
    <i t="avg">
      <x v="1"/>
    </i>
    <i>
      <x v="2"/>
    </i>
    <i r="1">
      <x/>
    </i>
    <i r="1">
      <x v="1"/>
    </i>
    <i r="1">
      <x v="2"/>
    </i>
    <i t="sum">
      <x v="2"/>
    </i>
    <i t="avg">
      <x v="2"/>
    </i>
    <i>
      <x v="3"/>
    </i>
    <i r="1">
      <x/>
    </i>
    <i r="1">
      <x v="1"/>
    </i>
    <i r="1">
      <x v="2"/>
    </i>
    <i t="sum">
      <x v="3"/>
    </i>
    <i t="avg">
      <x v="3"/>
    </i>
    <i t="grand">
      <x/>
    </i>
  </rowItems>
  <colFields count="1">
    <field x="-2"/>
  </colFields>
  <colItems count="3">
    <i>
      <x/>
    </i>
    <i i="1">
      <x v="1"/>
    </i>
    <i i="2">
      <x v="2"/>
    </i>
  </colItems>
  <pageFields count="1">
    <pageField fld="0" hier="-1"/>
  </pageFields>
  <dataFields count="3">
    <dataField name="개수 : 성명" fld="0" subtotal="count" baseField="0" baseItem="0"/>
    <dataField name="최대 : 수당" fld="3" subtotal="max" baseField="1" baseItem="0" numFmtId="41"/>
    <dataField name="합계 : 총수령금액" fld="5" baseField="1" baseItem="0" numFmtId="41"/>
  </dataFields>
  <pivotTableStyleInfo name="PivotStyleMedium12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2D1C1986-3276-48A1-985F-CE1DE0422053}" name="표2" displayName="표2" ref="A1:E4" totalsRowShown="0">
  <autoFilter ref="A1:E4" xr:uid="{2D1C1986-3276-48A1-985F-CE1DE0422053}"/>
  <tableColumns count="5">
    <tableColumn id="1" xr3:uid="{AF040AA4-1D46-487C-A126-0029A788D0A2}" name="성명"/>
    <tableColumn id="2" xr3:uid="{C6D1E5C6-539B-4356-BF72-A5E412C8B595}" name="직위"/>
    <tableColumn id="3" xr3:uid="{C9B2AE3B-99A3-4883-8798-E483E382D863}" name="부서"/>
    <tableColumn id="4" xr3:uid="{32047629-D2E4-4A5D-B62C-58CF0C764DEA}" name="수당"/>
    <tableColumn id="5" xr3:uid="{8495CAC4-8B6C-4AF5-82AA-107DAAD197A3}" name="기본급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pivotTable" Target="../pivotTables/pivotTable1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ctrlProp" Target="../ctrlProps/ctrlProp1.xml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2.xml"/><Relationship Id="rId4" Type="http://schemas.openxmlformats.org/officeDocument/2006/relationships/ctrlProp" Target="../ctrlProps/ctrlProp2.xml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control" Target="../activeX/activeX1.xml"/><Relationship Id="rId2" Type="http://schemas.openxmlformats.org/officeDocument/2006/relationships/vmlDrawing" Target="../drawings/vmlDrawing2.vml"/><Relationship Id="rId1" Type="http://schemas.openxmlformats.org/officeDocument/2006/relationships/drawing" Target="../drawings/drawing3.xml"/><Relationship Id="rId4" Type="http://schemas.openxmlformats.org/officeDocument/2006/relationships/image" Target="../media/image1.emf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CA16E51-14F6-4A14-9C02-5ABA76440F0A}">
  <sheetPr codeName="Sheet2"/>
  <dimension ref="A1:F40"/>
  <sheetViews>
    <sheetView workbookViewId="0">
      <selection activeCell="I26" sqref="I26"/>
    </sheetView>
  </sheetViews>
  <sheetFormatPr defaultRowHeight="17"/>
  <cols>
    <col min="1" max="1" width="16.08203125" bestFit="1" customWidth="1"/>
    <col min="2" max="2" width="5.5" bestFit="1" customWidth="1"/>
    <col min="4" max="4" width="13.25" bestFit="1" customWidth="1"/>
    <col min="5" max="5" width="9.25" bestFit="1" customWidth="1"/>
    <col min="6" max="6" width="13.25" bestFit="1" customWidth="1"/>
  </cols>
  <sheetData>
    <row r="1" spans="1:6" ht="25.5">
      <c r="A1" s="22" t="s">
        <v>0</v>
      </c>
      <c r="B1" s="22"/>
      <c r="C1" s="22"/>
      <c r="D1" s="22"/>
      <c r="E1" s="22"/>
      <c r="F1" s="22"/>
    </row>
    <row r="3" spans="1:6">
      <c r="A3" s="1" t="s">
        <v>1</v>
      </c>
      <c r="B3" s="1" t="s">
        <v>2</v>
      </c>
      <c r="C3" s="1" t="s">
        <v>3</v>
      </c>
      <c r="D3" s="1" t="s">
        <v>4</v>
      </c>
      <c r="E3" s="1" t="s">
        <v>5</v>
      </c>
      <c r="F3" s="1" t="s">
        <v>6</v>
      </c>
    </row>
    <row r="4" spans="1:6">
      <c r="A4" s="2" t="s">
        <v>7</v>
      </c>
      <c r="B4" s="3" t="s">
        <v>8</v>
      </c>
      <c r="C4" s="2">
        <v>12.4</v>
      </c>
      <c r="D4" s="2">
        <v>5.2</v>
      </c>
      <c r="E4" s="2">
        <v>5.5</v>
      </c>
      <c r="F4" s="2">
        <v>33</v>
      </c>
    </row>
    <row r="5" spans="1:6">
      <c r="A5" s="2" t="s">
        <v>9</v>
      </c>
      <c r="B5" s="3" t="s">
        <v>8</v>
      </c>
      <c r="C5" s="2">
        <v>12.7</v>
      </c>
      <c r="D5" s="2">
        <v>7.9</v>
      </c>
      <c r="E5" s="2">
        <v>10.6</v>
      </c>
      <c r="F5" s="2">
        <v>88</v>
      </c>
    </row>
    <row r="6" spans="1:6">
      <c r="A6" s="2" t="s">
        <v>10</v>
      </c>
      <c r="B6" s="3" t="s">
        <v>11</v>
      </c>
      <c r="C6" s="2">
        <v>13.3</v>
      </c>
      <c r="D6" s="2">
        <v>8.3000000000000007</v>
      </c>
      <c r="E6" s="2">
        <v>9.6999999999999993</v>
      </c>
      <c r="F6" s="2">
        <v>89</v>
      </c>
    </row>
    <row r="7" spans="1:6">
      <c r="A7" s="2" t="s">
        <v>12</v>
      </c>
      <c r="B7" s="3" t="s">
        <v>11</v>
      </c>
      <c r="C7" s="2">
        <v>13.7</v>
      </c>
      <c r="D7" s="2">
        <v>4</v>
      </c>
      <c r="E7" s="2">
        <v>4.9000000000000004</v>
      </c>
      <c r="F7" s="2">
        <v>59</v>
      </c>
    </row>
    <row r="8" spans="1:6">
      <c r="A8" s="2" t="s">
        <v>13</v>
      </c>
      <c r="B8" s="3" t="s">
        <v>11</v>
      </c>
      <c r="C8" s="2">
        <v>14.3</v>
      </c>
      <c r="D8" s="2">
        <v>2.5</v>
      </c>
      <c r="E8" s="2">
        <v>3.1</v>
      </c>
      <c r="F8" s="2">
        <v>84</v>
      </c>
    </row>
    <row r="9" spans="1:6">
      <c r="A9" s="2" t="s">
        <v>14</v>
      </c>
      <c r="B9" s="3" t="s">
        <v>8</v>
      </c>
      <c r="C9" s="2">
        <v>14.7</v>
      </c>
      <c r="D9" s="2">
        <v>2.4</v>
      </c>
      <c r="E9" s="2">
        <v>2.8</v>
      </c>
      <c r="F9" s="2">
        <v>83</v>
      </c>
    </row>
    <row r="10" spans="1:6">
      <c r="A10" s="2" t="s">
        <v>15</v>
      </c>
      <c r="B10" s="3" t="s">
        <v>8</v>
      </c>
      <c r="C10" s="2">
        <v>12.3</v>
      </c>
      <c r="D10" s="2">
        <v>3.8</v>
      </c>
      <c r="E10" s="2">
        <v>5.4</v>
      </c>
      <c r="F10" s="2">
        <v>51</v>
      </c>
    </row>
    <row r="11" spans="1:6">
      <c r="A11" s="2" t="s">
        <v>16</v>
      </c>
      <c r="B11" s="3" t="s">
        <v>8</v>
      </c>
      <c r="C11" s="2">
        <v>12.4</v>
      </c>
      <c r="D11" s="2">
        <v>2</v>
      </c>
      <c r="E11" s="2">
        <v>4.0999999999999996</v>
      </c>
      <c r="F11" s="2">
        <v>25</v>
      </c>
    </row>
    <row r="12" spans="1:6">
      <c r="A12" s="2" t="s">
        <v>12</v>
      </c>
      <c r="B12" s="3" t="s">
        <v>11</v>
      </c>
      <c r="C12" s="2">
        <v>13.5</v>
      </c>
      <c r="D12" s="2">
        <v>4.5999999999999996</v>
      </c>
      <c r="E12" s="2">
        <v>4.9000000000000004</v>
      </c>
      <c r="F12" s="2">
        <v>65</v>
      </c>
    </row>
    <row r="13" spans="1:6">
      <c r="A13" s="2" t="s">
        <v>17</v>
      </c>
      <c r="B13" s="3" t="s">
        <v>11</v>
      </c>
      <c r="C13" s="2">
        <v>12.5</v>
      </c>
      <c r="D13" s="2">
        <v>3.7</v>
      </c>
      <c r="E13" s="2">
        <v>5.9</v>
      </c>
      <c r="F13" s="2">
        <v>58</v>
      </c>
    </row>
    <row r="14" spans="1:6">
      <c r="A14" s="2" t="s">
        <v>18</v>
      </c>
      <c r="B14" s="3" t="s">
        <v>11</v>
      </c>
      <c r="C14" s="2">
        <v>13.7</v>
      </c>
      <c r="D14" s="2">
        <v>2.4</v>
      </c>
      <c r="E14" s="2">
        <v>6</v>
      </c>
      <c r="F14" s="2">
        <v>95</v>
      </c>
    </row>
    <row r="15" spans="1:6">
      <c r="A15" s="2" t="s">
        <v>19</v>
      </c>
      <c r="B15" s="3" t="s">
        <v>8</v>
      </c>
      <c r="C15" s="2">
        <v>14.1</v>
      </c>
      <c r="D15" s="2">
        <v>3.9</v>
      </c>
      <c r="E15" s="2">
        <v>3.4</v>
      </c>
      <c r="F15" s="2">
        <v>2</v>
      </c>
    </row>
    <row r="16" spans="1:6">
      <c r="A16" s="2" t="s">
        <v>12</v>
      </c>
      <c r="B16" s="3" t="s">
        <v>11</v>
      </c>
      <c r="C16" s="2">
        <v>12.8</v>
      </c>
      <c r="D16" s="2">
        <v>4.4000000000000004</v>
      </c>
      <c r="E16" s="2">
        <v>6.5</v>
      </c>
      <c r="F16" s="2">
        <v>15</v>
      </c>
    </row>
    <row r="17" spans="1:6">
      <c r="A17" s="2" t="s">
        <v>16</v>
      </c>
      <c r="B17" s="3" t="s">
        <v>8</v>
      </c>
      <c r="C17" s="2">
        <v>13.5</v>
      </c>
      <c r="D17" s="2">
        <v>2</v>
      </c>
      <c r="E17" s="2">
        <v>4.0999999999999996</v>
      </c>
      <c r="F17" s="2">
        <v>12</v>
      </c>
    </row>
    <row r="18" spans="1:6">
      <c r="A18" s="2" t="s">
        <v>19</v>
      </c>
      <c r="B18" s="3" t="s">
        <v>8</v>
      </c>
      <c r="C18" s="2">
        <v>15.7</v>
      </c>
      <c r="D18" s="2">
        <v>3.9</v>
      </c>
      <c r="E18" s="2">
        <v>3.4</v>
      </c>
      <c r="F18" s="2">
        <v>54</v>
      </c>
    </row>
    <row r="19" spans="1:6">
      <c r="A19" s="2" t="s">
        <v>12</v>
      </c>
      <c r="B19" s="3" t="s">
        <v>11</v>
      </c>
      <c r="C19" s="2">
        <v>14.2</v>
      </c>
      <c r="D19" s="2">
        <v>4.4000000000000004</v>
      </c>
      <c r="E19" s="2">
        <v>6.5</v>
      </c>
      <c r="F19" s="2">
        <v>32</v>
      </c>
    </row>
    <row r="20" spans="1:6">
      <c r="A20" s="2" t="s">
        <v>17</v>
      </c>
      <c r="B20" s="3" t="s">
        <v>11</v>
      </c>
      <c r="C20" s="2">
        <v>14.1</v>
      </c>
      <c r="D20" s="2">
        <v>3.7</v>
      </c>
      <c r="E20" s="2">
        <v>5.9</v>
      </c>
      <c r="F20" s="2">
        <v>58</v>
      </c>
    </row>
    <row r="21" spans="1:6">
      <c r="A21" s="2" t="s">
        <v>18</v>
      </c>
      <c r="B21" s="3" t="s">
        <v>11</v>
      </c>
      <c r="C21" s="2">
        <v>16.8</v>
      </c>
      <c r="D21" s="2">
        <v>2.4</v>
      </c>
      <c r="E21" s="2">
        <v>6</v>
      </c>
      <c r="F21" s="2">
        <v>47</v>
      </c>
    </row>
    <row r="22" spans="1:6">
      <c r="A22" s="2" t="s">
        <v>17</v>
      </c>
      <c r="B22" s="3" t="s">
        <v>11</v>
      </c>
      <c r="C22" s="2">
        <v>16.7</v>
      </c>
      <c r="D22" s="2">
        <v>3.7</v>
      </c>
      <c r="E22" s="2">
        <v>5.9</v>
      </c>
      <c r="F22" s="2">
        <v>74</v>
      </c>
    </row>
    <row r="23" spans="1:6">
      <c r="A23" s="2" t="s">
        <v>15</v>
      </c>
      <c r="B23" s="3" t="s">
        <v>8</v>
      </c>
      <c r="C23" s="2">
        <v>12.4</v>
      </c>
      <c r="D23" s="2">
        <v>3.8</v>
      </c>
      <c r="E23" s="2">
        <v>5.4</v>
      </c>
      <c r="F23" s="2">
        <v>32</v>
      </c>
    </row>
    <row r="24" spans="1:6">
      <c r="A24" s="2" t="s">
        <v>14</v>
      </c>
      <c r="B24" s="3" t="s">
        <v>8</v>
      </c>
      <c r="C24" s="2">
        <v>15.9</v>
      </c>
      <c r="D24" s="2">
        <v>6.5</v>
      </c>
      <c r="E24" s="2">
        <v>8.4</v>
      </c>
      <c r="F24" s="2">
        <v>8</v>
      </c>
    </row>
    <row r="25" spans="1:6">
      <c r="A25" s="2" t="s">
        <v>20</v>
      </c>
      <c r="B25" s="3" t="s">
        <v>11</v>
      </c>
      <c r="C25" s="2">
        <v>14.8</v>
      </c>
      <c r="D25" s="2">
        <v>5.6</v>
      </c>
      <c r="E25" s="2">
        <v>6.7</v>
      </c>
      <c r="F25" s="2">
        <v>94</v>
      </c>
    </row>
    <row r="26" spans="1:6">
      <c r="A26" s="2" t="s">
        <v>21</v>
      </c>
      <c r="B26" s="3" t="s">
        <v>11</v>
      </c>
      <c r="C26" s="2">
        <v>14.9</v>
      </c>
      <c r="D26" s="2">
        <v>7.2</v>
      </c>
      <c r="E26" s="2">
        <v>12.9</v>
      </c>
      <c r="F26" s="2">
        <v>68</v>
      </c>
    </row>
    <row r="27" spans="1:6">
      <c r="A27" s="2" t="s">
        <v>16</v>
      </c>
      <c r="B27" s="3" t="s">
        <v>8</v>
      </c>
      <c r="C27" s="2">
        <v>15.1</v>
      </c>
      <c r="D27" s="2">
        <v>2</v>
      </c>
      <c r="E27" s="2">
        <v>4.0999999999999996</v>
      </c>
      <c r="F27" s="2">
        <v>72</v>
      </c>
    </row>
    <row r="28" spans="1:6">
      <c r="A28" s="2" t="s">
        <v>19</v>
      </c>
      <c r="B28" s="3" t="s">
        <v>8</v>
      </c>
      <c r="C28" s="2">
        <v>15.2</v>
      </c>
      <c r="D28" s="2">
        <v>3.9</v>
      </c>
      <c r="E28" s="2">
        <v>3.4</v>
      </c>
      <c r="F28" s="2">
        <v>100</v>
      </c>
    </row>
    <row r="29" spans="1:6">
      <c r="A29" s="2" t="s">
        <v>12</v>
      </c>
      <c r="B29" s="3" t="s">
        <v>11</v>
      </c>
      <c r="C29" s="2">
        <v>12.6</v>
      </c>
      <c r="D29" s="2">
        <v>4.4000000000000004</v>
      </c>
      <c r="E29" s="2">
        <v>6.5</v>
      </c>
      <c r="F29" s="2">
        <v>95</v>
      </c>
    </row>
    <row r="30" spans="1:6">
      <c r="A30" s="2" t="s">
        <v>18</v>
      </c>
      <c r="B30" s="3" t="s">
        <v>11</v>
      </c>
      <c r="C30" s="2">
        <v>15.1</v>
      </c>
      <c r="D30" s="2">
        <v>2.4</v>
      </c>
      <c r="E30" s="2">
        <v>6</v>
      </c>
      <c r="F30" s="2">
        <v>31</v>
      </c>
    </row>
    <row r="31" spans="1:6">
      <c r="A31" s="2" t="s">
        <v>12</v>
      </c>
      <c r="B31" s="3" t="s">
        <v>11</v>
      </c>
      <c r="C31" s="2">
        <v>17.8</v>
      </c>
      <c r="D31" s="2">
        <v>4.5999999999999996</v>
      </c>
      <c r="E31" s="2">
        <v>4.9000000000000004</v>
      </c>
      <c r="F31" s="2">
        <v>51</v>
      </c>
    </row>
    <row r="32" spans="1:6">
      <c r="A32" s="2" t="s">
        <v>22</v>
      </c>
      <c r="B32" s="3" t="s">
        <v>11</v>
      </c>
      <c r="C32" s="2">
        <v>18.399999999999999</v>
      </c>
      <c r="D32" s="2">
        <v>6.8</v>
      </c>
      <c r="E32" s="2">
        <v>8</v>
      </c>
      <c r="F32" s="2">
        <v>82</v>
      </c>
    </row>
    <row r="34" spans="1:4">
      <c r="A34" t="s">
        <v>133</v>
      </c>
    </row>
    <row r="35" spans="1:4">
      <c r="A35" t="b">
        <f>AND(FIND("SW",A4)&gt;=1,RIGHT(A4,3)="개발자")</f>
        <v>1</v>
      </c>
    </row>
    <row r="37" spans="1:4">
      <c r="A37" s="1" t="s">
        <v>1</v>
      </c>
      <c r="B37" s="1" t="s">
        <v>2</v>
      </c>
      <c r="C37" s="1" t="s">
        <v>3</v>
      </c>
      <c r="D37" s="1" t="s">
        <v>6</v>
      </c>
    </row>
    <row r="38" spans="1:4">
      <c r="A38" s="2" t="s">
        <v>7</v>
      </c>
      <c r="B38" s="3" t="s">
        <v>8</v>
      </c>
      <c r="C38" s="2">
        <v>12.4</v>
      </c>
      <c r="D38" s="2">
        <v>33</v>
      </c>
    </row>
    <row r="39" spans="1:4">
      <c r="A39" s="2" t="s">
        <v>15</v>
      </c>
      <c r="B39" s="3" t="s">
        <v>8</v>
      </c>
      <c r="C39" s="2">
        <v>12.3</v>
      </c>
      <c r="D39" s="2">
        <v>51</v>
      </c>
    </row>
    <row r="40" spans="1:4">
      <c r="A40" s="2" t="s">
        <v>15</v>
      </c>
      <c r="B40" s="3" t="s">
        <v>8</v>
      </c>
      <c r="C40" s="2">
        <v>12.4</v>
      </c>
      <c r="D40" s="2">
        <v>32</v>
      </c>
    </row>
  </sheetData>
  <mergeCells count="1">
    <mergeCell ref="A1:F1"/>
  </mergeCells>
  <phoneticPr fontId="2" type="noConversion"/>
  <conditionalFormatting sqref="A4:F32">
    <cfRule type="expression" dxfId="0" priority="1">
      <formula>OR(MAX($E$4:$E$32)=$E4,MIN($E$4:$E$32)=$E4)</formula>
    </cfRule>
  </conditionalFormatting>
  <printOptions horizontalCentered="1"/>
  <pageMargins left="0.70866141732283472" right="0.70866141732283472" top="0.74803149606299213" bottom="0.74803149606299213" header="0.31496062992125984" footer="0.31496062992125984"/>
  <pageSetup paperSize="9" orientation="landscape" r:id="rId1"/>
  <headerFooter>
    <oddFooter>&amp;C총 &amp;N쪽 중 &amp;P쪽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785FC97-C93B-4FA5-9908-B190D4CD0E48}">
  <sheetPr codeName="Sheet3"/>
  <dimension ref="A1:L46"/>
  <sheetViews>
    <sheetView tabSelected="1" workbookViewId="0">
      <selection activeCell="Y16" sqref="Y16"/>
    </sheetView>
  </sheetViews>
  <sheetFormatPr defaultRowHeight="17"/>
  <cols>
    <col min="1" max="2" width="12.08203125" customWidth="1"/>
    <col min="3" max="3" width="10.75" customWidth="1"/>
    <col min="4" max="4" width="12.33203125" bestFit="1" customWidth="1"/>
    <col min="5" max="5" width="11.83203125" customWidth="1"/>
    <col min="6" max="6" width="12" customWidth="1"/>
    <col min="7" max="7" width="2.25" customWidth="1"/>
    <col min="9" max="9" width="11.58203125" customWidth="1"/>
    <col min="11" max="11" width="10.25" customWidth="1"/>
  </cols>
  <sheetData>
    <row r="1" spans="1:6">
      <c r="A1" t="s">
        <v>23</v>
      </c>
      <c r="E1" t="s">
        <v>24</v>
      </c>
    </row>
    <row r="2" spans="1:6">
      <c r="A2" s="3" t="s">
        <v>25</v>
      </c>
      <c r="B2" s="4" t="s">
        <v>26</v>
      </c>
      <c r="E2" s="3" t="s">
        <v>27</v>
      </c>
      <c r="F2" s="4" t="s">
        <v>28</v>
      </c>
    </row>
    <row r="3" spans="1:6">
      <c r="A3" s="3">
        <v>300</v>
      </c>
      <c r="B3" s="3"/>
      <c r="E3" s="3" t="s">
        <v>29</v>
      </c>
      <c r="F3" s="3"/>
    </row>
    <row r="4" spans="1:6">
      <c r="A4" s="3">
        <v>600</v>
      </c>
      <c r="B4" s="3"/>
      <c r="E4" s="3" t="s">
        <v>30</v>
      </c>
      <c r="F4" s="3"/>
    </row>
    <row r="5" spans="1:6">
      <c r="A5" s="3">
        <v>1000</v>
      </c>
      <c r="B5" s="3"/>
      <c r="E5" s="3" t="s">
        <v>31</v>
      </c>
      <c r="F5" s="3"/>
    </row>
    <row r="6" spans="1:6">
      <c r="E6" s="3" t="s">
        <v>32</v>
      </c>
      <c r="F6" s="3"/>
    </row>
    <row r="7" spans="1:6">
      <c r="A7" t="s">
        <v>33</v>
      </c>
    </row>
    <row r="8" spans="1:6">
      <c r="A8" s="3" t="s">
        <v>34</v>
      </c>
      <c r="B8" s="3" t="s">
        <v>28</v>
      </c>
      <c r="C8" s="3" t="s">
        <v>27</v>
      </c>
      <c r="D8" s="3" t="s">
        <v>35</v>
      </c>
      <c r="E8" s="3" t="s">
        <v>25</v>
      </c>
      <c r="F8" s="3" t="s">
        <v>36</v>
      </c>
    </row>
    <row r="9" spans="1:6">
      <c r="A9" s="5">
        <v>43842</v>
      </c>
      <c r="B9" s="3" t="s">
        <v>37</v>
      </c>
      <c r="C9" s="3" t="s">
        <v>29</v>
      </c>
      <c r="D9" s="3">
        <v>63</v>
      </c>
      <c r="E9" s="3">
        <v>48</v>
      </c>
      <c r="F9" s="3"/>
    </row>
    <row r="10" spans="1:6">
      <c r="A10" s="5">
        <v>43842</v>
      </c>
      <c r="B10" s="3" t="s">
        <v>37</v>
      </c>
      <c r="C10" s="3" t="s">
        <v>30</v>
      </c>
      <c r="D10" s="3">
        <v>37</v>
      </c>
      <c r="E10" s="3">
        <v>331</v>
      </c>
      <c r="F10" s="3"/>
    </row>
    <row r="11" spans="1:6">
      <c r="A11" s="5">
        <v>43842</v>
      </c>
      <c r="B11" s="3" t="s">
        <v>38</v>
      </c>
      <c r="C11" s="3" t="s">
        <v>31</v>
      </c>
      <c r="D11" s="3">
        <v>70</v>
      </c>
      <c r="E11" s="3">
        <v>433</v>
      </c>
      <c r="F11" s="3"/>
    </row>
    <row r="12" spans="1:6">
      <c r="A12" s="5">
        <v>43842</v>
      </c>
      <c r="B12" s="3" t="s">
        <v>39</v>
      </c>
      <c r="C12" s="3" t="s">
        <v>32</v>
      </c>
      <c r="D12" s="3">
        <v>11</v>
      </c>
      <c r="E12" s="3">
        <v>362</v>
      </c>
      <c r="F12" s="3"/>
    </row>
    <row r="13" spans="1:6">
      <c r="A13" s="5">
        <v>43842</v>
      </c>
      <c r="B13" s="3" t="s">
        <v>39</v>
      </c>
      <c r="C13" s="3" t="s">
        <v>32</v>
      </c>
      <c r="D13" s="3">
        <v>28</v>
      </c>
      <c r="E13" s="3">
        <v>2</v>
      </c>
      <c r="F13" s="3" t="s">
        <v>40</v>
      </c>
    </row>
    <row r="14" spans="1:6">
      <c r="A14" s="5">
        <v>43843</v>
      </c>
      <c r="B14" s="3" t="s">
        <v>37</v>
      </c>
      <c r="C14" s="3" t="s">
        <v>31</v>
      </c>
      <c r="D14" s="3">
        <v>28</v>
      </c>
      <c r="E14" s="3">
        <v>62</v>
      </c>
      <c r="F14" s="3"/>
    </row>
    <row r="15" spans="1:6">
      <c r="A15" s="5">
        <v>43843</v>
      </c>
      <c r="B15" s="3" t="s">
        <v>37</v>
      </c>
      <c r="C15" s="3" t="s">
        <v>31</v>
      </c>
      <c r="D15" s="3">
        <v>42</v>
      </c>
      <c r="E15" s="3">
        <v>3</v>
      </c>
      <c r="F15" s="3" t="s">
        <v>40</v>
      </c>
    </row>
    <row r="16" spans="1:6">
      <c r="A16" s="5">
        <v>43843</v>
      </c>
      <c r="B16" s="3" t="s">
        <v>38</v>
      </c>
      <c r="C16" s="3" t="s">
        <v>32</v>
      </c>
      <c r="D16" s="3">
        <v>67</v>
      </c>
      <c r="E16" s="3">
        <v>76</v>
      </c>
      <c r="F16" s="3"/>
    </row>
    <row r="17" spans="1:6">
      <c r="A17" s="5">
        <v>43843</v>
      </c>
      <c r="B17" s="3" t="s">
        <v>39</v>
      </c>
      <c r="C17" s="3" t="s">
        <v>29</v>
      </c>
      <c r="D17" s="3">
        <v>83</v>
      </c>
      <c r="E17" s="3">
        <v>471</v>
      </c>
      <c r="F17" s="3"/>
    </row>
    <row r="18" spans="1:6">
      <c r="A18" s="5">
        <v>43843</v>
      </c>
      <c r="B18" s="3" t="s">
        <v>39</v>
      </c>
      <c r="C18" s="3" t="s">
        <v>30</v>
      </c>
      <c r="D18" s="3">
        <v>36</v>
      </c>
      <c r="E18" s="3">
        <v>750</v>
      </c>
      <c r="F18" s="3"/>
    </row>
    <row r="19" spans="1:6">
      <c r="A19" s="5">
        <v>43844</v>
      </c>
      <c r="B19" s="3" t="s">
        <v>37</v>
      </c>
      <c r="C19" s="3" t="s">
        <v>31</v>
      </c>
      <c r="D19" s="3">
        <v>13</v>
      </c>
      <c r="E19" s="3">
        <v>914</v>
      </c>
      <c r="F19" s="3"/>
    </row>
    <row r="20" spans="1:6">
      <c r="A20" s="5">
        <v>43844</v>
      </c>
      <c r="B20" s="3" t="s">
        <v>38</v>
      </c>
      <c r="C20" s="3" t="s">
        <v>29</v>
      </c>
      <c r="D20" s="3">
        <v>97</v>
      </c>
      <c r="E20" s="3">
        <v>790</v>
      </c>
      <c r="F20" s="3"/>
    </row>
    <row r="21" spans="1:6">
      <c r="A21" s="5">
        <v>43844</v>
      </c>
      <c r="B21" s="3" t="s">
        <v>38</v>
      </c>
      <c r="C21" s="3" t="s">
        <v>30</v>
      </c>
      <c r="D21" s="3">
        <v>91</v>
      </c>
      <c r="E21" s="3">
        <v>356</v>
      </c>
      <c r="F21" s="3"/>
    </row>
    <row r="22" spans="1:6">
      <c r="A22" s="5">
        <v>43844</v>
      </c>
      <c r="B22" s="3" t="s">
        <v>39</v>
      </c>
      <c r="C22" s="3" t="s">
        <v>31</v>
      </c>
      <c r="D22" s="3">
        <v>5</v>
      </c>
      <c r="E22" s="3">
        <v>336</v>
      </c>
      <c r="F22" s="3"/>
    </row>
    <row r="23" spans="1:6">
      <c r="A23" s="5">
        <v>43844</v>
      </c>
      <c r="B23" s="3" t="s">
        <v>39</v>
      </c>
      <c r="C23" s="3" t="s">
        <v>31</v>
      </c>
      <c r="D23" s="3">
        <v>14</v>
      </c>
      <c r="E23" s="3">
        <v>4</v>
      </c>
      <c r="F23" s="3" t="s">
        <v>40</v>
      </c>
    </row>
    <row r="24" spans="1:6">
      <c r="A24" s="5">
        <v>43845</v>
      </c>
      <c r="B24" s="3" t="s">
        <v>37</v>
      </c>
      <c r="C24" s="3" t="s">
        <v>29</v>
      </c>
      <c r="D24" s="3">
        <v>16</v>
      </c>
      <c r="E24" s="3">
        <v>322</v>
      </c>
      <c r="F24" s="3"/>
    </row>
    <row r="25" spans="1:6">
      <c r="A25" s="5">
        <v>43845</v>
      </c>
      <c r="B25" s="3" t="s">
        <v>37</v>
      </c>
      <c r="C25" s="3" t="s">
        <v>30</v>
      </c>
      <c r="D25" s="3">
        <v>32</v>
      </c>
      <c r="E25" s="3">
        <v>247</v>
      </c>
      <c r="F25" s="3"/>
    </row>
    <row r="26" spans="1:6">
      <c r="A26" s="5">
        <v>43845</v>
      </c>
      <c r="B26" s="3" t="s">
        <v>38</v>
      </c>
      <c r="C26" s="3" t="s">
        <v>31</v>
      </c>
      <c r="D26" s="3">
        <v>11</v>
      </c>
      <c r="E26" s="3">
        <v>365</v>
      </c>
      <c r="F26" s="3"/>
    </row>
    <row r="27" spans="1:6">
      <c r="A27" s="5">
        <v>43845</v>
      </c>
      <c r="B27" s="3" t="s">
        <v>39</v>
      </c>
      <c r="C27" s="3" t="s">
        <v>32</v>
      </c>
      <c r="D27" s="3">
        <v>85</v>
      </c>
      <c r="E27" s="3">
        <v>423</v>
      </c>
      <c r="F27" s="3"/>
    </row>
    <row r="28" spans="1:6">
      <c r="A28" s="5">
        <v>43846</v>
      </c>
      <c r="B28" s="3" t="s">
        <v>37</v>
      </c>
      <c r="C28" s="3" t="s">
        <v>31</v>
      </c>
      <c r="D28" s="3">
        <v>94</v>
      </c>
      <c r="E28" s="3">
        <v>177</v>
      </c>
      <c r="F28" s="3"/>
    </row>
    <row r="29" spans="1:6">
      <c r="A29" s="5">
        <v>43846</v>
      </c>
      <c r="B29" s="3" t="s">
        <v>38</v>
      </c>
      <c r="C29" s="3" t="s">
        <v>32</v>
      </c>
      <c r="D29" s="3">
        <v>56</v>
      </c>
      <c r="E29" s="3">
        <v>209</v>
      </c>
      <c r="F29" s="3"/>
    </row>
    <row r="30" spans="1:6">
      <c r="A30" s="5">
        <v>43846</v>
      </c>
      <c r="B30" s="3" t="s">
        <v>39</v>
      </c>
      <c r="C30" s="3" t="s">
        <v>29</v>
      </c>
      <c r="D30" s="3">
        <v>44</v>
      </c>
      <c r="E30" s="3">
        <v>5</v>
      </c>
      <c r="F30" s="3" t="s">
        <v>40</v>
      </c>
    </row>
    <row r="31" spans="1:6">
      <c r="A31" s="5">
        <v>43846</v>
      </c>
      <c r="B31" s="3" t="s">
        <v>39</v>
      </c>
      <c r="C31" s="3" t="s">
        <v>30</v>
      </c>
      <c r="D31" s="3">
        <v>51</v>
      </c>
      <c r="E31" s="3">
        <v>908</v>
      </c>
      <c r="F31" s="3"/>
    </row>
    <row r="32" spans="1:6">
      <c r="A32" s="5">
        <v>43847</v>
      </c>
      <c r="B32" s="3" t="s">
        <v>37</v>
      </c>
      <c r="C32" s="3" t="s">
        <v>31</v>
      </c>
      <c r="D32" s="3">
        <v>11</v>
      </c>
      <c r="E32" s="3">
        <v>626</v>
      </c>
      <c r="F32" s="3"/>
    </row>
    <row r="33" spans="1:12">
      <c r="A33" s="5">
        <v>43847</v>
      </c>
      <c r="B33" s="3" t="s">
        <v>38</v>
      </c>
      <c r="C33" s="3" t="s">
        <v>32</v>
      </c>
      <c r="D33" s="3">
        <v>38</v>
      </c>
      <c r="E33" s="3">
        <v>874</v>
      </c>
      <c r="F33" s="3"/>
    </row>
    <row r="34" spans="1:12">
      <c r="A34" s="5">
        <v>43847</v>
      </c>
      <c r="B34" s="3" t="s">
        <v>39</v>
      </c>
      <c r="C34" s="3" t="s">
        <v>29</v>
      </c>
      <c r="D34" s="3">
        <v>74</v>
      </c>
      <c r="E34" s="3">
        <v>359</v>
      </c>
      <c r="F34" s="3"/>
    </row>
    <row r="35" spans="1:12">
      <c r="A35" s="5">
        <v>43847</v>
      </c>
      <c r="B35" s="3" t="s">
        <v>39</v>
      </c>
      <c r="C35" s="3" t="s">
        <v>30</v>
      </c>
      <c r="D35" s="3">
        <v>95</v>
      </c>
      <c r="E35" s="3">
        <v>767</v>
      </c>
      <c r="F35" s="3"/>
    </row>
    <row r="37" spans="1:12">
      <c r="A37" t="s">
        <v>41</v>
      </c>
    </row>
    <row r="38" spans="1:12">
      <c r="A38" s="3" t="s">
        <v>42</v>
      </c>
      <c r="B38" s="4" t="s">
        <v>43</v>
      </c>
      <c r="C38" s="3" t="s">
        <v>44</v>
      </c>
      <c r="D38" s="3" t="s">
        <v>45</v>
      </c>
      <c r="E38" s="4" t="s">
        <v>46</v>
      </c>
      <c r="F38" s="4" t="s">
        <v>47</v>
      </c>
    </row>
    <row r="39" spans="1:12">
      <c r="A39" s="3" t="s">
        <v>48</v>
      </c>
      <c r="B39" s="3" t="str">
        <f>UPPER(SUBSTITUTE(A39,0,9))</f>
        <v>Y291K</v>
      </c>
      <c r="C39" s="3" t="s">
        <v>49</v>
      </c>
      <c r="D39" s="6">
        <v>45</v>
      </c>
      <c r="E39" s="44">
        <f>D39*(_xlfn.XLOOKUP(RIGHT(A39,1),$H$42:$H$46,$I$42:$I$46,,0))-(D39*(_xlfn.XLOOKUP(RIGHT(A39,1),$H$42:$H$46,$I$42:$I$46,,0))*(_xlfn.XLOOKUP(_xlfn.XLOOKUP(RIGHT(A39,1),$H$42:$H$46,$I$42:$I$46,,0),$I$42:$I$46,$J$42:$J$46,,0)))</f>
        <v>128250</v>
      </c>
      <c r="F39" s="6" cm="1">
        <f t="array" ref="F39">fn이익금(E39,C39,D39)</f>
        <v>38475</v>
      </c>
      <c r="K39" s="21"/>
      <c r="L39">
        <f>_xlfn.XLOOKUP(_xlfn.XLOOKUP(RIGHT(A39,1),$H$42:$H$46,$I$42:$I$46,,0),$I$42:$I$46,$J$42:$J$46,,0)</f>
        <v>0.05</v>
      </c>
    </row>
    <row r="40" spans="1:12">
      <c r="A40" s="3" t="s">
        <v>50</v>
      </c>
      <c r="B40" s="3" t="str">
        <f t="shared" ref="B40:B46" si="0">UPPER(SUBSTITUTE(A40,0,9))</f>
        <v>B459N</v>
      </c>
      <c r="C40" s="3" t="s">
        <v>51</v>
      </c>
      <c r="D40" s="6">
        <v>89</v>
      </c>
      <c r="E40" s="44">
        <f t="shared" ref="E40:E46" si="1">D40*(_xlfn.XLOOKUP(RIGHT(A40,1),$H$42:$H$46,$I$42:$I$46,,0))-(D40*(_xlfn.XLOOKUP(RIGHT(A40,1),$H$42:$H$46,$I$42:$I$46,,0))*(_xlfn.XLOOKUP(_xlfn.XLOOKUP(RIGHT(A40,1),$H$42:$H$46,$I$42:$I$46,,0),$I$42:$I$46,$J$42:$J$46,,0)))</f>
        <v>372465</v>
      </c>
      <c r="F40" s="6" cm="1">
        <f t="array" ref="F40">fn이익금(E40,C40,D40)</f>
        <v>111739.50000000003</v>
      </c>
      <c r="H40" t="s">
        <v>132</v>
      </c>
      <c r="K40" s="21"/>
      <c r="L40">
        <f t="shared" ref="L40:L45" si="2">_xlfn.XLOOKUP(_xlfn.XLOOKUP(RIGHT(A40,1),$H$42:$H$46,$I$42:$I$46,,0),$I$42:$I$46,$J$42:$J$46,,0)</f>
        <v>7.0000000000000007E-2</v>
      </c>
    </row>
    <row r="41" spans="1:12">
      <c r="A41" s="3" t="s">
        <v>52</v>
      </c>
      <c r="B41" s="3" t="str">
        <f t="shared" si="0"/>
        <v>Y293D</v>
      </c>
      <c r="C41" s="3" t="s">
        <v>53</v>
      </c>
      <c r="D41" s="6">
        <v>230</v>
      </c>
      <c r="E41" s="44">
        <f t="shared" si="1"/>
        <v>338100</v>
      </c>
      <c r="F41" s="6" cm="1">
        <f t="array" ref="F41">fn이익금(E41,C41,D41)</f>
        <v>169050</v>
      </c>
      <c r="H41" s="3" t="s">
        <v>54</v>
      </c>
      <c r="I41" s="2" t="s">
        <v>55</v>
      </c>
      <c r="J41" s="3" t="s">
        <v>56</v>
      </c>
      <c r="K41" s="21"/>
      <c r="L41">
        <f t="shared" si="2"/>
        <v>0.02</v>
      </c>
    </row>
    <row r="42" spans="1:12">
      <c r="A42" s="3" t="s">
        <v>131</v>
      </c>
      <c r="B42" s="3" t="str">
        <f t="shared" si="0"/>
        <v>Y912G</v>
      </c>
      <c r="C42" s="3" t="s">
        <v>57</v>
      </c>
      <c r="D42" s="6">
        <v>30</v>
      </c>
      <c r="E42" s="44">
        <f t="shared" si="1"/>
        <v>151200</v>
      </c>
      <c r="F42" s="6" cm="1">
        <f t="array" ref="F42">fn이익금(E42,C42,D42)</f>
        <v>45360</v>
      </c>
      <c r="H42" s="3" t="s">
        <v>58</v>
      </c>
      <c r="I42" s="2">
        <v>3000</v>
      </c>
      <c r="J42" s="7">
        <v>0.05</v>
      </c>
      <c r="K42" s="21"/>
      <c r="L42">
        <f t="shared" si="2"/>
        <v>0.1</v>
      </c>
    </row>
    <row r="43" spans="1:12">
      <c r="A43" s="3" t="s">
        <v>59</v>
      </c>
      <c r="B43" s="3" t="str">
        <f t="shared" si="0"/>
        <v>Y395K</v>
      </c>
      <c r="C43" s="3" t="s">
        <v>49</v>
      </c>
      <c r="D43" s="6">
        <v>120</v>
      </c>
      <c r="E43" s="44">
        <f t="shared" si="1"/>
        <v>342000</v>
      </c>
      <c r="F43" s="6" cm="1">
        <f t="array" ref="F43">fn이익금(E43,C43,D43)</f>
        <v>102600.00000000003</v>
      </c>
      <c r="H43" s="3" t="s">
        <v>60</v>
      </c>
      <c r="I43" s="2">
        <v>4500</v>
      </c>
      <c r="J43" s="7">
        <v>7.0000000000000007E-2</v>
      </c>
      <c r="K43" s="21"/>
      <c r="L43">
        <f t="shared" si="2"/>
        <v>0.05</v>
      </c>
    </row>
    <row r="44" spans="1:12">
      <c r="A44" s="3" t="s">
        <v>61</v>
      </c>
      <c r="B44" s="3" t="str">
        <f t="shared" si="0"/>
        <v>Y365Y</v>
      </c>
      <c r="C44" s="3" t="s">
        <v>62</v>
      </c>
      <c r="D44" s="6">
        <v>120</v>
      </c>
      <c r="E44" s="44">
        <f t="shared" si="1"/>
        <v>360960</v>
      </c>
      <c r="F44" s="6" cm="1">
        <f t="array" ref="F44">fn이익금(E44,C44,D44)</f>
        <v>180480</v>
      </c>
      <c r="H44" s="3" t="s">
        <v>63</v>
      </c>
      <c r="I44" s="2">
        <v>1500</v>
      </c>
      <c r="J44" s="7">
        <v>0.02</v>
      </c>
      <c r="K44" s="21"/>
      <c r="L44">
        <f t="shared" si="2"/>
        <v>0.06</v>
      </c>
    </row>
    <row r="45" spans="1:12">
      <c r="A45" s="3" t="s">
        <v>64</v>
      </c>
      <c r="B45" s="3" t="str">
        <f t="shared" si="0"/>
        <v>B394N</v>
      </c>
      <c r="C45" s="3" t="s">
        <v>51</v>
      </c>
      <c r="D45" s="6">
        <v>325</v>
      </c>
      <c r="E45" s="44">
        <f t="shared" si="1"/>
        <v>1360125</v>
      </c>
      <c r="F45" s="6" cm="1">
        <f t="array" ref="F45">fn이익금(E45,C45,D45)</f>
        <v>408037.50000000012</v>
      </c>
      <c r="H45" s="3" t="s">
        <v>65</v>
      </c>
      <c r="I45" s="2">
        <v>5600</v>
      </c>
      <c r="J45" s="7">
        <v>0.1</v>
      </c>
      <c r="K45" s="21"/>
      <c r="L45">
        <f t="shared" si="2"/>
        <v>7.0000000000000007E-2</v>
      </c>
    </row>
    <row r="46" spans="1:12">
      <c r="A46" s="3" t="s">
        <v>66</v>
      </c>
      <c r="B46" s="3" t="str">
        <f t="shared" si="0"/>
        <v>B123D</v>
      </c>
      <c r="C46" s="3" t="s">
        <v>53</v>
      </c>
      <c r="D46" s="6">
        <v>60</v>
      </c>
      <c r="E46" s="44">
        <f t="shared" si="1"/>
        <v>88200</v>
      </c>
      <c r="F46" s="6" cm="1">
        <f t="array" ref="F46">fn이익금(E46,C46,D46)</f>
        <v>26460.000000000007</v>
      </c>
      <c r="H46" s="3" t="s">
        <v>67</v>
      </c>
      <c r="I46" s="2">
        <v>3200</v>
      </c>
      <c r="J46" s="7">
        <v>0.06</v>
      </c>
      <c r="K46" s="21"/>
      <c r="L46">
        <f>_xlfn.XLOOKUP(_xlfn.XLOOKUP(RIGHT(A46,1),$H$42:$H$46,$I$42:$I$46,,0),$I$42:$I$46,$J$42:$J$46,,0)</f>
        <v>0.02</v>
      </c>
    </row>
  </sheetData>
  <phoneticPr fontId="2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BC65454-8F97-4ED2-973D-D0FB9339B1D3}">
  <sheetPr codeName="Sheet8"/>
  <dimension ref="A1:E4"/>
  <sheetViews>
    <sheetView workbookViewId="0">
      <selection sqref="A1:E4"/>
    </sheetView>
  </sheetViews>
  <sheetFormatPr defaultRowHeight="17"/>
  <sheetData>
    <row r="1" spans="1:5">
      <c r="A1" t="s">
        <v>74</v>
      </c>
      <c r="B1" t="s">
        <v>143</v>
      </c>
      <c r="C1" t="s">
        <v>144</v>
      </c>
      <c r="D1" t="s">
        <v>157</v>
      </c>
      <c r="E1" t="s">
        <v>158</v>
      </c>
    </row>
    <row r="2" spans="1:5">
      <c r="A2" t="s">
        <v>159</v>
      </c>
      <c r="B2" t="s">
        <v>136</v>
      </c>
      <c r="C2" t="s">
        <v>140</v>
      </c>
      <c r="D2">
        <v>180000</v>
      </c>
      <c r="E2">
        <v>1200000</v>
      </c>
    </row>
    <row r="3" spans="1:5">
      <c r="A3" t="s">
        <v>160</v>
      </c>
      <c r="B3" t="s">
        <v>136</v>
      </c>
      <c r="C3" t="s">
        <v>141</v>
      </c>
      <c r="D3">
        <v>156000</v>
      </c>
      <c r="E3">
        <v>1200000</v>
      </c>
    </row>
    <row r="4" spans="1:5">
      <c r="A4" t="s">
        <v>161</v>
      </c>
      <c r="B4" t="s">
        <v>136</v>
      </c>
      <c r="C4" t="s">
        <v>142</v>
      </c>
      <c r="D4">
        <v>180000</v>
      </c>
      <c r="E4">
        <v>1200000</v>
      </c>
    </row>
  </sheetData>
  <phoneticPr fontId="2" type="noConversion"/>
  <pageMargins left="0.7" right="0.7" top="0.75" bottom="0.75" header="0.3" footer="0.3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95EA3D-0E68-4CFC-B92C-73E885F53808}">
  <sheetPr codeName="Sheet4"/>
  <dimension ref="B2:F29"/>
  <sheetViews>
    <sheetView workbookViewId="0">
      <selection activeCell="E21" sqref="E21"/>
    </sheetView>
  </sheetViews>
  <sheetFormatPr defaultRowHeight="17"/>
  <cols>
    <col min="2" max="2" width="11.4140625" bestFit="1" customWidth="1"/>
    <col min="3" max="3" width="8.08203125" bestFit="1" customWidth="1"/>
    <col min="4" max="5" width="10.58203125" bestFit="1" customWidth="1"/>
    <col min="6" max="6" width="16.4140625" bestFit="1" customWidth="1"/>
  </cols>
  <sheetData>
    <row r="2" spans="2:6">
      <c r="B2" s="26" t="s">
        <v>74</v>
      </c>
      <c r="C2" t="s">
        <v>134</v>
      </c>
    </row>
    <row r="4" spans="2:6">
      <c r="B4" s="26" t="s">
        <v>143</v>
      </c>
      <c r="C4" s="26" t="s">
        <v>144</v>
      </c>
      <c r="D4" t="s">
        <v>153</v>
      </c>
      <c r="E4" t="s">
        <v>156</v>
      </c>
      <c r="F4" t="s">
        <v>155</v>
      </c>
    </row>
    <row r="5" spans="2:6">
      <c r="B5" t="s">
        <v>137</v>
      </c>
      <c r="D5" s="27"/>
      <c r="E5" s="21"/>
      <c r="F5" s="21"/>
    </row>
    <row r="6" spans="2:6">
      <c r="C6" t="s">
        <v>140</v>
      </c>
      <c r="D6" s="27">
        <v>1</v>
      </c>
      <c r="E6" s="21">
        <v>290000</v>
      </c>
      <c r="F6" s="21">
        <v>1740000</v>
      </c>
    </row>
    <row r="7" spans="2:6">
      <c r="C7" t="s">
        <v>141</v>
      </c>
      <c r="D7" s="27">
        <v>1</v>
      </c>
      <c r="E7" s="21">
        <v>246500</v>
      </c>
      <c r="F7" s="21">
        <v>1696500</v>
      </c>
    </row>
    <row r="8" spans="2:6">
      <c r="C8" t="s">
        <v>142</v>
      </c>
      <c r="D8" s="27">
        <v>1</v>
      </c>
      <c r="E8" s="21">
        <v>246500</v>
      </c>
      <c r="F8" s="21">
        <v>1696500</v>
      </c>
    </row>
    <row r="9" spans="2:6">
      <c r="B9" t="s">
        <v>149</v>
      </c>
      <c r="D9" s="27">
        <v>0</v>
      </c>
      <c r="E9" s="21">
        <v>783000</v>
      </c>
      <c r="F9" s="21"/>
    </row>
    <row r="10" spans="2:6">
      <c r="B10" t="s">
        <v>150</v>
      </c>
      <c r="D10" s="27" t="s">
        <v>154</v>
      </c>
      <c r="E10" s="21">
        <v>261000</v>
      </c>
      <c r="F10" s="21"/>
    </row>
    <row r="11" spans="2:6">
      <c r="B11" t="s">
        <v>135</v>
      </c>
      <c r="D11" s="27"/>
      <c r="E11" s="21"/>
      <c r="F11" s="21"/>
    </row>
    <row r="12" spans="2:6">
      <c r="C12" t="s">
        <v>140</v>
      </c>
      <c r="D12" s="27">
        <v>1</v>
      </c>
      <c r="E12" s="21">
        <v>229500</v>
      </c>
      <c r="F12" s="21">
        <v>1579500</v>
      </c>
    </row>
    <row r="13" spans="2:6">
      <c r="C13" t="s">
        <v>141</v>
      </c>
      <c r="D13" s="27">
        <v>1</v>
      </c>
      <c r="E13" s="21">
        <v>229500</v>
      </c>
      <c r="F13" s="21">
        <v>1579500</v>
      </c>
    </row>
    <row r="14" spans="2:6">
      <c r="C14" t="s">
        <v>142</v>
      </c>
      <c r="D14" s="27">
        <v>1</v>
      </c>
      <c r="E14" s="21">
        <v>202500</v>
      </c>
      <c r="F14" s="21">
        <v>1552500</v>
      </c>
    </row>
    <row r="15" spans="2:6">
      <c r="B15" t="s">
        <v>145</v>
      </c>
      <c r="D15" s="27">
        <v>0</v>
      </c>
      <c r="E15" s="21">
        <v>661500</v>
      </c>
      <c r="F15" s="21"/>
    </row>
    <row r="16" spans="2:6">
      <c r="B16" t="s">
        <v>146</v>
      </c>
      <c r="D16" s="27" t="s">
        <v>154</v>
      </c>
      <c r="E16" s="21">
        <v>220500</v>
      </c>
      <c r="F16" s="21"/>
    </row>
    <row r="17" spans="2:6">
      <c r="B17" t="s">
        <v>136</v>
      </c>
      <c r="D17" s="27"/>
      <c r="E17" s="21"/>
      <c r="F17" s="21"/>
    </row>
    <row r="18" spans="2:6">
      <c r="C18" t="s">
        <v>140</v>
      </c>
      <c r="D18" s="27">
        <v>1</v>
      </c>
      <c r="E18" s="21">
        <v>180000</v>
      </c>
      <c r="F18" s="21">
        <v>1380000</v>
      </c>
    </row>
    <row r="19" spans="2:6">
      <c r="C19" t="s">
        <v>141</v>
      </c>
      <c r="D19" s="27">
        <v>1</v>
      </c>
      <c r="E19" s="21">
        <v>156000</v>
      </c>
      <c r="F19" s="21">
        <v>1356000</v>
      </c>
    </row>
    <row r="20" spans="2:6">
      <c r="C20" t="s">
        <v>142</v>
      </c>
      <c r="D20" s="27">
        <v>1</v>
      </c>
      <c r="E20" s="21">
        <v>180000</v>
      </c>
      <c r="F20" s="21">
        <v>1380000</v>
      </c>
    </row>
    <row r="21" spans="2:6">
      <c r="B21" t="s">
        <v>147</v>
      </c>
      <c r="D21" s="27">
        <v>0</v>
      </c>
      <c r="E21" s="21">
        <v>516000</v>
      </c>
      <c r="F21" s="21"/>
    </row>
    <row r="22" spans="2:6">
      <c r="B22" t="s">
        <v>148</v>
      </c>
      <c r="D22" s="27" t="s">
        <v>154</v>
      </c>
      <c r="E22" s="21">
        <v>172000</v>
      </c>
      <c r="F22" s="21"/>
    </row>
    <row r="23" spans="2:6">
      <c r="B23" t="s">
        <v>138</v>
      </c>
      <c r="D23" s="27"/>
      <c r="E23" s="21"/>
      <c r="F23" s="21"/>
    </row>
    <row r="24" spans="2:6">
      <c r="C24" t="s">
        <v>140</v>
      </c>
      <c r="D24" s="27">
        <v>1</v>
      </c>
      <c r="E24" s="21">
        <v>168750</v>
      </c>
      <c r="F24" s="21">
        <v>1293750</v>
      </c>
    </row>
    <row r="25" spans="2:6">
      <c r="C25" t="s">
        <v>141</v>
      </c>
      <c r="D25" s="27">
        <v>1</v>
      </c>
      <c r="E25" s="21">
        <v>149250</v>
      </c>
      <c r="F25" s="21">
        <v>1144250</v>
      </c>
    </row>
    <row r="26" spans="2:6">
      <c r="C26" t="s">
        <v>142</v>
      </c>
      <c r="D26" s="27">
        <v>1</v>
      </c>
      <c r="E26" s="21">
        <v>179350</v>
      </c>
      <c r="F26" s="21">
        <v>1234350</v>
      </c>
    </row>
    <row r="27" spans="2:6">
      <c r="B27" t="s">
        <v>151</v>
      </c>
      <c r="D27" s="27">
        <v>0</v>
      </c>
      <c r="E27" s="21">
        <v>497350</v>
      </c>
      <c r="F27" s="21"/>
    </row>
    <row r="28" spans="2:6">
      <c r="B28" t="s">
        <v>152</v>
      </c>
      <c r="D28" s="27" t="s">
        <v>154</v>
      </c>
      <c r="E28" s="21">
        <v>165783.33333333334</v>
      </c>
      <c r="F28" s="21"/>
    </row>
    <row r="29" spans="2:6">
      <c r="B29" t="s">
        <v>139</v>
      </c>
      <c r="D29" s="27">
        <v>12</v>
      </c>
      <c r="E29" s="21">
        <v>290000</v>
      </c>
      <c r="F29" s="21">
        <v>17632850</v>
      </c>
    </row>
  </sheetData>
  <phoneticPr fontId="2" type="noConversion"/>
  <pageMargins left="0.7" right="0.7" top="0.75" bottom="0.75" header="0.3" footer="0.3"/>
  <pageSetup paperSize="9" orientation="portrait"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61113A5-D239-4346-A8BA-0589A35126C2}">
  <sheetPr codeName="Sheet9">
    <outlinePr summaryBelow="0"/>
  </sheetPr>
  <dimension ref="B1:F11"/>
  <sheetViews>
    <sheetView showGridLines="0" workbookViewId="0"/>
  </sheetViews>
  <sheetFormatPr defaultRowHeight="17" outlineLevelRow="1" outlineLevelCol="1"/>
  <cols>
    <col min="3" max="3" width="5.33203125" bestFit="1" customWidth="1"/>
    <col min="4" max="6" width="11.6640625" bestFit="1" customWidth="1" outlineLevel="1"/>
  </cols>
  <sheetData>
    <row r="1" spans="2:6" ht="17.5" thickBot="1"/>
    <row r="2" spans="2:6">
      <c r="B2" s="32" t="s">
        <v>167</v>
      </c>
      <c r="C2" s="33"/>
      <c r="D2" s="39"/>
      <c r="E2" s="39"/>
      <c r="F2" s="39"/>
    </row>
    <row r="3" spans="2:6" collapsed="1">
      <c r="B3" s="31"/>
      <c r="C3" s="31"/>
      <c r="D3" s="40" t="s">
        <v>169</v>
      </c>
      <c r="E3" s="40" t="s">
        <v>164</v>
      </c>
      <c r="F3" s="40" t="s">
        <v>166</v>
      </c>
    </row>
    <row r="4" spans="2:6" ht="48" hidden="1" outlineLevel="1">
      <c r="B4" s="35"/>
      <c r="C4" s="35"/>
      <c r="D4" s="28"/>
      <c r="E4" s="42" t="s">
        <v>165</v>
      </c>
      <c r="F4" s="42" t="s">
        <v>165</v>
      </c>
    </row>
    <row r="5" spans="2:6">
      <c r="B5" s="36" t="s">
        <v>168</v>
      </c>
      <c r="C5" s="37"/>
      <c r="D5" s="34"/>
      <c r="E5" s="34"/>
      <c r="F5" s="34"/>
    </row>
    <row r="6" spans="2:6" outlineLevel="1">
      <c r="B6" s="35"/>
      <c r="C6" s="35" t="s">
        <v>162</v>
      </c>
      <c r="D6" s="29">
        <v>20000000</v>
      </c>
      <c r="E6" s="41">
        <v>30000000</v>
      </c>
      <c r="F6" s="41">
        <v>15000000</v>
      </c>
    </row>
    <row r="7" spans="2:6">
      <c r="B7" s="36" t="s">
        <v>170</v>
      </c>
      <c r="C7" s="37"/>
      <c r="D7" s="34"/>
      <c r="E7" s="34"/>
      <c r="F7" s="34"/>
    </row>
    <row r="8" spans="2:6" ht="17.5" outlineLevel="1" thickBot="1">
      <c r="B8" s="38"/>
      <c r="C8" s="38" t="s">
        <v>163</v>
      </c>
      <c r="D8" s="30">
        <v>622124.36321312899</v>
      </c>
      <c r="E8" s="30">
        <v>933186.54481969296</v>
      </c>
      <c r="F8" s="30">
        <v>466593.27240984602</v>
      </c>
    </row>
    <row r="9" spans="2:6">
      <c r="B9" t="s">
        <v>171</v>
      </c>
    </row>
    <row r="10" spans="2:6">
      <c r="B10" t="s">
        <v>172</v>
      </c>
    </row>
    <row r="11" spans="2:6">
      <c r="B11" t="s">
        <v>173</v>
      </c>
    </row>
  </sheetData>
  <phoneticPr fontId="2" type="noConversion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E2564C4-6590-4BC1-9648-4ABDB3937BD1}">
  <sheetPr codeName="Sheet5"/>
  <dimension ref="B1:C6"/>
  <sheetViews>
    <sheetView workbookViewId="0">
      <selection activeCell="C6" sqref="C6"/>
    </sheetView>
  </sheetViews>
  <sheetFormatPr defaultRowHeight="17"/>
  <cols>
    <col min="1" max="1" width="4.83203125" customWidth="1"/>
    <col min="2" max="2" width="14.33203125" bestFit="1" customWidth="1"/>
    <col min="3" max="3" width="11.83203125" bestFit="1" customWidth="1"/>
  </cols>
  <sheetData>
    <row r="1" spans="2:3" ht="17.5" thickBot="1"/>
    <row r="2" spans="2:3" ht="17.5" thickBot="1">
      <c r="B2" s="23" t="s">
        <v>68</v>
      </c>
      <c r="C2" s="24"/>
    </row>
    <row r="3" spans="2:3">
      <c r="B3" s="8" t="s">
        <v>69</v>
      </c>
      <c r="C3" s="9">
        <v>20000000</v>
      </c>
    </row>
    <row r="4" spans="2:3">
      <c r="B4" s="10" t="s">
        <v>70</v>
      </c>
      <c r="C4" s="11">
        <v>7.4999999999999997E-2</v>
      </c>
    </row>
    <row r="5" spans="2:3">
      <c r="B5" s="10" t="s">
        <v>71</v>
      </c>
      <c r="C5" s="10">
        <v>36</v>
      </c>
    </row>
    <row r="6" spans="2:3" ht="17.5" thickBot="1">
      <c r="B6" s="12" t="s">
        <v>72</v>
      </c>
      <c r="C6" s="13">
        <f>PMT(C4/12,C5,-$C3)</f>
        <v>622124.36321312876</v>
      </c>
    </row>
  </sheetData>
  <scenarios current="1" sqref="C6">
    <scenario name="대출금 증가" locked="1" count="1" user="김은률" comment="만든 사람 김은률 날짜 2025-07-08">
      <inputCells r="C3" val="30000000" numFmtId="41"/>
    </scenario>
    <scenario name="대출금 감소" locked="1" count="1" user="김은률" comment="만든 사람 김은률 날짜 2025-07-08">
      <inputCells r="C3" val="15000000" numFmtId="41"/>
    </scenario>
  </scenarios>
  <mergeCells count="1">
    <mergeCell ref="B2:C2"/>
  </mergeCells>
  <phoneticPr fontId="2" type="noConversion"/>
  <dataValidations count="1">
    <dataValidation type="whole" operator="lessThanOrEqual" allowBlank="1" showInputMessage="1" showErrorMessage="1" promptTitle="입력제한" prompt="50,000,000 이하까지만 대출이 가능합니다." sqref="C3" xr:uid="{EBC8762C-4BD8-4D43-98EF-D9E951C82574}">
      <formula1>50000000</formula1>
    </dataValidation>
  </dataValidation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4CED89-341E-4158-8CAD-8E4BFEB854E7}">
  <sheetPr codeName="Sheet6"/>
  <dimension ref="A1:F10"/>
  <sheetViews>
    <sheetView workbookViewId="0">
      <selection activeCell="K15" sqref="K15"/>
    </sheetView>
  </sheetViews>
  <sheetFormatPr defaultRowHeight="17"/>
  <sheetData>
    <row r="1" spans="1:6">
      <c r="B1" s="25" t="s">
        <v>73</v>
      </c>
      <c r="C1" s="25"/>
      <c r="D1" s="25"/>
      <c r="E1" s="25"/>
      <c r="F1" s="25"/>
    </row>
    <row r="3" spans="1:6">
      <c r="A3" s="14" t="s">
        <v>74</v>
      </c>
      <c r="B3" s="14" t="s">
        <v>75</v>
      </c>
      <c r="C3" s="14" t="s">
        <v>76</v>
      </c>
      <c r="D3" s="14" t="s">
        <v>77</v>
      </c>
      <c r="E3" s="14" t="s">
        <v>78</v>
      </c>
      <c r="F3" s="14" t="s">
        <v>79</v>
      </c>
    </row>
    <row r="4" spans="1:6">
      <c r="A4" s="14" t="s">
        <v>80</v>
      </c>
      <c r="B4" s="14" t="s">
        <v>81</v>
      </c>
      <c r="C4" s="14">
        <v>720</v>
      </c>
      <c r="D4" s="15">
        <v>498</v>
      </c>
      <c r="E4" s="16">
        <v>3.41</v>
      </c>
      <c r="F4" s="15">
        <v>860</v>
      </c>
    </row>
    <row r="5" spans="1:6">
      <c r="A5" s="14" t="s">
        <v>82</v>
      </c>
      <c r="B5" s="14" t="s">
        <v>83</v>
      </c>
      <c r="C5" s="14">
        <v>710</v>
      </c>
      <c r="D5" s="15">
        <v>498</v>
      </c>
      <c r="E5" s="16">
        <v>3.43</v>
      </c>
      <c r="F5" s="15">
        <v>910</v>
      </c>
    </row>
    <row r="6" spans="1:6">
      <c r="A6" s="14" t="s">
        <v>84</v>
      </c>
      <c r="B6" s="14" t="s">
        <v>83</v>
      </c>
      <c r="C6" s="14">
        <v>840</v>
      </c>
      <c r="D6" s="15">
        <v>556</v>
      </c>
      <c r="E6" s="16">
        <v>2.94</v>
      </c>
      <c r="F6" s="15">
        <v>980</v>
      </c>
    </row>
    <row r="7" spans="1:6">
      <c r="A7" s="14" t="s">
        <v>85</v>
      </c>
      <c r="B7" s="14" t="s">
        <v>83</v>
      </c>
      <c r="C7" s="14">
        <v>775</v>
      </c>
      <c r="D7" s="15">
        <v>510</v>
      </c>
      <c r="E7" s="16">
        <v>3.49</v>
      </c>
      <c r="F7" s="15">
        <v>890</v>
      </c>
    </row>
    <row r="8" spans="1:6">
      <c r="A8" s="14" t="s">
        <v>86</v>
      </c>
      <c r="B8" s="14" t="s">
        <v>83</v>
      </c>
      <c r="C8" s="14">
        <v>765</v>
      </c>
      <c r="D8" s="15">
        <v>499</v>
      </c>
      <c r="E8" s="16">
        <v>3.9</v>
      </c>
      <c r="F8" s="15">
        <v>780</v>
      </c>
    </row>
    <row r="9" spans="1:6">
      <c r="A9" s="14" t="s">
        <v>87</v>
      </c>
      <c r="B9" s="14" t="s">
        <v>81</v>
      </c>
      <c r="C9" s="14">
        <v>665</v>
      </c>
      <c r="D9" s="15">
        <v>412</v>
      </c>
      <c r="E9" s="16">
        <v>3.63</v>
      </c>
      <c r="F9" s="15">
        <v>910</v>
      </c>
    </row>
    <row r="10" spans="1:6">
      <c r="A10" s="14" t="s">
        <v>88</v>
      </c>
      <c r="B10" s="14" t="s">
        <v>81</v>
      </c>
      <c r="C10" s="14">
        <v>875</v>
      </c>
      <c r="D10" s="15">
        <v>534</v>
      </c>
      <c r="E10" s="16">
        <v>3.52</v>
      </c>
      <c r="F10" s="15">
        <v>810</v>
      </c>
    </row>
  </sheetData>
  <mergeCells count="1">
    <mergeCell ref="B1:F1"/>
  </mergeCells>
  <phoneticPr fontId="2" type="noConversion"/>
  <pageMargins left="0.7" right="0.7" top="0.75" bottom="0.75" header="0.3" footer="0.3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ED6F788-29CE-493E-B138-53822904EF06}">
  <sheetPr codeName="Sheet7"/>
  <dimension ref="A2:N12"/>
  <sheetViews>
    <sheetView workbookViewId="0">
      <selection activeCell="O12" sqref="O12"/>
    </sheetView>
  </sheetViews>
  <sheetFormatPr defaultRowHeight="17"/>
  <cols>
    <col min="1" max="1" width="6.33203125" bestFit="1" customWidth="1"/>
    <col min="2" max="2" width="7.08203125" bestFit="1" customWidth="1"/>
    <col min="3" max="14" width="7.5" customWidth="1"/>
  </cols>
  <sheetData>
    <row r="2" spans="1:14" ht="21" customHeight="1"/>
    <row r="3" spans="1:14">
      <c r="A3" t="s">
        <v>89</v>
      </c>
    </row>
    <row r="4" spans="1:14">
      <c r="A4" s="17" t="s">
        <v>90</v>
      </c>
      <c r="B4" s="17" t="s">
        <v>91</v>
      </c>
      <c r="C4" s="17" t="s">
        <v>92</v>
      </c>
      <c r="D4" s="17" t="s">
        <v>93</v>
      </c>
      <c r="E4" s="17" t="s">
        <v>94</v>
      </c>
      <c r="F4" s="17" t="s">
        <v>95</v>
      </c>
      <c r="G4" s="17" t="s">
        <v>96</v>
      </c>
      <c r="H4" s="17" t="s">
        <v>97</v>
      </c>
      <c r="I4" s="17" t="s">
        <v>98</v>
      </c>
      <c r="J4" s="17" t="s">
        <v>99</v>
      </c>
      <c r="K4" s="17" t="s">
        <v>100</v>
      </c>
      <c r="L4" s="17" t="s">
        <v>101</v>
      </c>
      <c r="M4" s="17" t="s">
        <v>102</v>
      </c>
      <c r="N4" s="17" t="s">
        <v>103</v>
      </c>
    </row>
    <row r="5" spans="1:14">
      <c r="A5" s="18" t="s">
        <v>104</v>
      </c>
      <c r="B5" s="18" t="s">
        <v>105</v>
      </c>
      <c r="C5" s="43">
        <v>540</v>
      </c>
      <c r="D5" s="43">
        <v>230</v>
      </c>
      <c r="E5" s="43">
        <v>190</v>
      </c>
      <c r="F5" s="43">
        <v>230</v>
      </c>
      <c r="G5" s="43">
        <v>250</v>
      </c>
      <c r="H5" s="43">
        <v>250</v>
      </c>
      <c r="I5" s="43">
        <v>280</v>
      </c>
      <c r="J5" s="43">
        <v>200</v>
      </c>
      <c r="K5" s="43">
        <v>190</v>
      </c>
      <c r="L5" s="43">
        <v>290</v>
      </c>
      <c r="M5" s="43">
        <v>300</v>
      </c>
      <c r="N5" s="43">
        <v>180</v>
      </c>
    </row>
    <row r="6" spans="1:14">
      <c r="A6" s="18" t="s">
        <v>106</v>
      </c>
      <c r="B6" s="18" t="s">
        <v>107</v>
      </c>
      <c r="C6" s="43">
        <v>430</v>
      </c>
      <c r="D6" s="43">
        <v>210</v>
      </c>
      <c r="E6" s="43">
        <v>75</v>
      </c>
      <c r="F6" s="43">
        <v>260</v>
      </c>
      <c r="G6" s="43">
        <v>360</v>
      </c>
      <c r="H6" s="43">
        <v>240</v>
      </c>
      <c r="I6" s="43">
        <v>180</v>
      </c>
      <c r="J6" s="43">
        <v>250</v>
      </c>
      <c r="K6" s="43">
        <v>270</v>
      </c>
      <c r="L6" s="43">
        <v>250</v>
      </c>
      <c r="M6" s="43">
        <v>290</v>
      </c>
      <c r="N6" s="43">
        <v>160</v>
      </c>
    </row>
    <row r="7" spans="1:14">
      <c r="A7" s="18" t="s">
        <v>108</v>
      </c>
      <c r="B7" s="18" t="s">
        <v>109</v>
      </c>
      <c r="C7" s="43">
        <v>120</v>
      </c>
      <c r="D7" s="43">
        <v>180</v>
      </c>
      <c r="E7" s="43">
        <v>200</v>
      </c>
      <c r="F7" s="43">
        <v>270</v>
      </c>
      <c r="G7" s="43">
        <v>250</v>
      </c>
      <c r="H7" s="43">
        <v>230</v>
      </c>
      <c r="I7" s="43">
        <v>70</v>
      </c>
      <c r="J7" s="43">
        <v>350</v>
      </c>
      <c r="K7" s="43">
        <v>180</v>
      </c>
      <c r="L7" s="43">
        <v>230</v>
      </c>
      <c r="M7" s="43">
        <v>300</v>
      </c>
      <c r="N7" s="43">
        <v>170</v>
      </c>
    </row>
    <row r="8" spans="1:14">
      <c r="A8" s="18" t="s">
        <v>110</v>
      </c>
      <c r="B8" s="18" t="s">
        <v>111</v>
      </c>
      <c r="C8" s="43">
        <v>500</v>
      </c>
      <c r="D8" s="43">
        <v>310</v>
      </c>
      <c r="E8" s="43">
        <v>270</v>
      </c>
      <c r="F8" s="43">
        <v>280</v>
      </c>
      <c r="G8" s="43">
        <v>190</v>
      </c>
      <c r="H8" s="43">
        <v>280</v>
      </c>
      <c r="I8" s="43">
        <v>170</v>
      </c>
      <c r="J8" s="43">
        <v>210</v>
      </c>
      <c r="K8" s="43">
        <v>220</v>
      </c>
      <c r="L8" s="43">
        <v>280</v>
      </c>
      <c r="M8" s="43">
        <v>180</v>
      </c>
      <c r="N8" s="43">
        <v>210</v>
      </c>
    </row>
    <row r="9" spans="1:14">
      <c r="A9" s="18" t="s">
        <v>112</v>
      </c>
      <c r="B9" s="18" t="s">
        <v>109</v>
      </c>
      <c r="C9" s="43">
        <v>120</v>
      </c>
      <c r="D9" s="43">
        <v>110</v>
      </c>
      <c r="E9" s="43">
        <v>140</v>
      </c>
      <c r="F9" s="43">
        <v>280</v>
      </c>
      <c r="G9" s="43">
        <v>300</v>
      </c>
      <c r="H9" s="43">
        <v>290</v>
      </c>
      <c r="I9" s="43">
        <v>210</v>
      </c>
      <c r="J9" s="43">
        <v>250</v>
      </c>
      <c r="K9" s="43">
        <v>200</v>
      </c>
      <c r="L9" s="43">
        <v>260</v>
      </c>
      <c r="M9" s="43">
        <v>190</v>
      </c>
      <c r="N9" s="43">
        <v>200</v>
      </c>
    </row>
    <row r="10" spans="1:14">
      <c r="A10" s="18" t="s">
        <v>113</v>
      </c>
      <c r="B10" s="18" t="s">
        <v>107</v>
      </c>
      <c r="C10" s="43">
        <v>480</v>
      </c>
      <c r="D10" s="43">
        <v>310</v>
      </c>
      <c r="E10" s="43">
        <v>180</v>
      </c>
      <c r="F10" s="43">
        <v>260</v>
      </c>
      <c r="G10" s="43">
        <v>240</v>
      </c>
      <c r="H10" s="43">
        <v>240</v>
      </c>
      <c r="I10" s="43">
        <v>260</v>
      </c>
      <c r="J10" s="43">
        <v>240</v>
      </c>
      <c r="K10" s="43">
        <v>180</v>
      </c>
      <c r="L10" s="43">
        <v>260</v>
      </c>
      <c r="M10" s="43">
        <v>280</v>
      </c>
      <c r="N10" s="43">
        <v>220</v>
      </c>
    </row>
    <row r="11" spans="1:14">
      <c r="A11" s="18" t="s">
        <v>114</v>
      </c>
      <c r="B11" s="18" t="s">
        <v>109</v>
      </c>
      <c r="C11" s="43">
        <v>160</v>
      </c>
      <c r="D11" s="43">
        <v>172</v>
      </c>
      <c r="E11" s="43">
        <v>210</v>
      </c>
      <c r="F11" s="43">
        <v>230</v>
      </c>
      <c r="G11" s="43">
        <v>290</v>
      </c>
      <c r="H11" s="43">
        <v>180</v>
      </c>
      <c r="I11" s="43">
        <v>360</v>
      </c>
      <c r="J11" s="43">
        <v>180</v>
      </c>
      <c r="K11" s="43">
        <v>260</v>
      </c>
      <c r="L11" s="43">
        <v>280</v>
      </c>
      <c r="M11" s="43">
        <v>260</v>
      </c>
      <c r="N11" s="43">
        <v>230</v>
      </c>
    </row>
    <row r="12" spans="1:14">
      <c r="A12" s="18" t="s">
        <v>115</v>
      </c>
      <c r="B12" s="18" t="s">
        <v>109</v>
      </c>
      <c r="C12" s="43">
        <v>245</v>
      </c>
      <c r="D12" s="43">
        <v>90</v>
      </c>
      <c r="E12" s="43">
        <v>230</v>
      </c>
      <c r="F12" s="43">
        <v>240</v>
      </c>
      <c r="G12" s="43">
        <v>180</v>
      </c>
      <c r="H12" s="43">
        <v>190</v>
      </c>
      <c r="I12" s="43">
        <v>160</v>
      </c>
      <c r="J12" s="43">
        <v>190</v>
      </c>
      <c r="K12" s="43">
        <v>240</v>
      </c>
      <c r="L12" s="43">
        <v>270</v>
      </c>
      <c r="M12" s="43">
        <v>240</v>
      </c>
      <c r="N12" s="43">
        <v>310</v>
      </c>
    </row>
  </sheetData>
  <phoneticPr fontId="2" type="noConversion"/>
  <pageMargins left="0.7" right="0.7" top="0.75" bottom="0.75" header="0.3" footer="0.3"/>
  <drawing r:id="rId1"/>
  <legacyDrawing r:id="rId2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8193" r:id="rId3" name="Button 1">
              <controlPr defaultSize="0" print="0" autoFill="0" autoPict="0" macro="[0]!목표달성">
                <anchor moveWithCells="1" sizeWithCells="1">
                  <from>
                    <xdr:col>2</xdr:col>
                    <xdr:colOff>0</xdr:colOff>
                    <xdr:row>1</xdr:row>
                    <xdr:rowOff>0</xdr:rowOff>
                  </from>
                  <to>
                    <xdr:col>4</xdr:col>
                    <xdr:colOff>0</xdr:colOff>
                    <xdr:row>2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195" r:id="rId4" name="Button 3">
              <controlPr defaultSize="0" print="0" autoFill="0" autoPict="0" macro="[0]!판매량">
                <anchor moveWithCells="1" sizeWithCells="1">
                  <from>
                    <xdr:col>5</xdr:col>
                    <xdr:colOff>0</xdr:colOff>
                    <xdr:row>1</xdr:row>
                    <xdr:rowOff>0</xdr:rowOff>
                  </from>
                  <to>
                    <xdr:col>7</xdr:col>
                    <xdr:colOff>0</xdr:colOff>
                    <xdr:row>2</xdr:row>
                    <xdr:rowOff>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5B48116-EB78-4502-BF6C-209E3CBF33F0}">
  <sheetPr codeName="Sheet1"/>
  <dimension ref="A2:I7"/>
  <sheetViews>
    <sheetView workbookViewId="0"/>
  </sheetViews>
  <sheetFormatPr defaultRowHeight="17"/>
  <sheetData>
    <row r="2" spans="1:9">
      <c r="H2" t="s">
        <v>116</v>
      </c>
      <c r="I2" t="s">
        <v>74</v>
      </c>
    </row>
    <row r="3" spans="1:9" ht="17.5">
      <c r="A3" s="19" t="s">
        <v>117</v>
      </c>
      <c r="H3" t="s">
        <v>118</v>
      </c>
      <c r="I3" t="s">
        <v>119</v>
      </c>
    </row>
    <row r="4" spans="1:9">
      <c r="H4" t="s">
        <v>120</v>
      </c>
      <c r="I4" t="s">
        <v>121</v>
      </c>
    </row>
    <row r="5" spans="1:9">
      <c r="A5" s="20" t="s">
        <v>116</v>
      </c>
      <c r="B5" s="20" t="s">
        <v>74</v>
      </c>
      <c r="C5" s="20" t="s">
        <v>122</v>
      </c>
      <c r="D5" s="20" t="s">
        <v>123</v>
      </c>
      <c r="E5" s="20" t="s">
        <v>124</v>
      </c>
      <c r="H5" t="s">
        <v>125</v>
      </c>
      <c r="I5" t="s">
        <v>126</v>
      </c>
    </row>
    <row r="6" spans="1:9">
      <c r="A6" t="s">
        <v>118</v>
      </c>
      <c r="B6" t="s">
        <v>119</v>
      </c>
      <c r="C6">
        <v>15000</v>
      </c>
      <c r="D6">
        <v>12000</v>
      </c>
      <c r="E6" t="s">
        <v>127</v>
      </c>
      <c r="H6" t="s">
        <v>128</v>
      </c>
      <c r="I6" t="s">
        <v>129</v>
      </c>
    </row>
    <row r="7" spans="1:9">
      <c r="A7" t="s">
        <v>120</v>
      </c>
      <c r="B7" t="s">
        <v>121</v>
      </c>
      <c r="C7">
        <v>13000</v>
      </c>
      <c r="D7">
        <v>10000</v>
      </c>
      <c r="E7" t="s">
        <v>130</v>
      </c>
    </row>
  </sheetData>
  <phoneticPr fontId="2" type="noConversion"/>
  <pageMargins left="0.7" right="0.7" top="0.75" bottom="0.75" header="0.3" footer="0.3"/>
  <drawing r:id="rId1"/>
  <legacyDrawing r:id="rId2"/>
  <controls>
    <mc:AlternateContent xmlns:mc="http://schemas.openxmlformats.org/markup-compatibility/2006">
      <mc:Choice Requires="x14">
        <control shapeId="1025" r:id="rId3" name="cmd공과금입력">
          <controlPr defaultSize="0" autoLine="0" r:id="rId4">
            <anchor moveWithCells="1">
              <from>
                <xdr:col>3</xdr:col>
                <xdr:colOff>69850</xdr:colOff>
                <xdr:row>1</xdr:row>
                <xdr:rowOff>0</xdr:rowOff>
              </from>
              <to>
                <xdr:col>5</xdr:col>
                <xdr:colOff>6350</xdr:colOff>
                <xdr:row>2</xdr:row>
                <xdr:rowOff>127000</xdr:rowOff>
              </to>
            </anchor>
          </controlPr>
        </control>
      </mc:Choice>
      <mc:Fallback>
        <control shapeId="1025" r:id="rId3" name="cmd공과금입력"/>
      </mc:Fallback>
    </mc:AlternateContent>
  </contro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9</vt:i4>
      </vt:variant>
      <vt:variant>
        <vt:lpstr>이름 지정된 범위</vt:lpstr>
      </vt:variant>
      <vt:variant>
        <vt:i4>4</vt:i4>
      </vt:variant>
    </vt:vector>
  </HeadingPairs>
  <TitlesOfParts>
    <vt:vector size="13" baseType="lpstr">
      <vt:lpstr>기본작업</vt:lpstr>
      <vt:lpstr>계산작업</vt:lpstr>
      <vt:lpstr>대리</vt:lpstr>
      <vt:lpstr>분석작업-1</vt:lpstr>
      <vt:lpstr>시나리오 요약</vt:lpstr>
      <vt:lpstr>분석작업-2</vt:lpstr>
      <vt:lpstr>기타작업-1</vt:lpstr>
      <vt:lpstr>기타작업-2</vt:lpstr>
      <vt:lpstr>기타작업-3</vt:lpstr>
      <vt:lpstr>기본작업!Criteria</vt:lpstr>
      <vt:lpstr>기본작업!Extract</vt:lpstr>
      <vt:lpstr>기본작업!Print_Area</vt:lpstr>
      <vt:lpstr>기본작업!Print_Titles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gilbut</dc:creator>
  <cp:lastModifiedBy>김은률</cp:lastModifiedBy>
  <dcterms:created xsi:type="dcterms:W3CDTF">2023-05-12T01:27:33Z</dcterms:created>
  <dcterms:modified xsi:type="dcterms:W3CDTF">2025-07-08T14:12:40Z</dcterms:modified>
</cp:coreProperties>
</file>