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실기\01 엑셀\04 실전모의고사\"/>
    </mc:Choice>
  </mc:AlternateContent>
  <xr:revisionPtr revIDLastSave="0" documentId="13_ncr:1_{B17F3144-E878-47B3-8FA9-EE560BC340CC}" xr6:coauthVersionLast="47" xr6:coauthVersionMax="47" xr10:uidLastSave="{00000000-0000-0000-0000-000000000000}"/>
  <bookViews>
    <workbookView xWindow="11424" yWindow="0" windowWidth="11712" windowHeight="12336" firstSheet="4" activeTab="7" xr2:uid="{687888A0-7169-4D04-8AED-D6529133C41D}"/>
  </bookViews>
  <sheets>
    <sheet name="기본작업" sheetId="1" r:id="rId1"/>
    <sheet name="계산작업" sheetId="2" r:id="rId2"/>
    <sheet name="대리" sheetId="9" r:id="rId3"/>
    <sheet name="분석작업-1" sheetId="3" r:id="rId4"/>
    <sheet name="시나리오 피벗 테이블" sheetId="10" r:id="rId5"/>
    <sheet name="시나리오 요약" sheetId="11" r:id="rId6"/>
    <sheet name="분석작업-2" sheetId="4" r:id="rId7"/>
    <sheet name="기타작업-1" sheetId="5" r:id="rId8"/>
    <sheet name="기타작업-2" sheetId="6" r:id="rId9"/>
    <sheet name="기타작업-3" sheetId="7" r:id="rId10"/>
  </sheets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3" r:id="rId11"/>
    <pivotCache cacheId="4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0" i="2" l="1"/>
  <c r="B41" i="2"/>
  <c r="B42" i="2"/>
  <c r="B43" i="2"/>
  <c r="B44" i="2"/>
  <c r="B45" i="2"/>
  <c r="B46" i="2"/>
  <c r="B39" i="2"/>
  <c r="F4" i="2" a="1"/>
  <c r="F4" i="2" s="1"/>
  <c r="F5" i="2" a="1"/>
  <c r="F5" i="2" s="1"/>
  <c r="F6" i="2" a="1"/>
  <c r="F6" i="2" s="1"/>
  <c r="F3" i="2" a="1"/>
  <c r="F3" i="2" s="1"/>
  <c r="B4" i="2"/>
  <c r="B5" i="2"/>
  <c r="B3" i="2"/>
  <c r="A35" i="1"/>
  <c r="C6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1F0CA68-0ECA-410B-9112-BE204E466BD5}" name="MS Access Database_Query" type="1" refreshedVersion="8" background="1">
    <dbPr connection="DSN=MS Access Database;DBQ=C:\Users\user\OneDrive\바탕 화면\실기\01 엑셀\04 실전모의고사\급여현황.accdb;DefaultDir=C:\Users\user\OneDrive\바탕 화면\실기\01 엑셀\04 실전모의고사;DriverId=25;FIL=MS Access;MaxBufferSize=2048;PageTimeout=5;" command="SELECT `2023년급여`.성명, `2023년급여`.부서, `2023년급여`.직위, `2023년급여`.인사고과, `2023년급여`.기본급, `2023년급여`.상여비율, `2023년급여`.수당, `2023년급여`.총급여액_x000d__x000a_FROM `2023년급여` `2023년급여`"/>
  </connection>
</connections>
</file>

<file path=xl/sharedStrings.xml><?xml version="1.0" encoding="utf-8"?>
<sst xmlns="http://schemas.openxmlformats.org/spreadsheetml/2006/main" count="334" uniqueCount="183">
  <si>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</si>
  <si>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</si>
  <si>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</si>
  <si>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</si>
  <si>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</si>
  <si>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</si>
  <si>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</si>
  <si>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</si>
  <si>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</si>
  <si>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</si>
  <si>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</si>
  <si>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</si>
  <si>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</si>
  <si>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</si>
  <si>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</si>
  <si>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</si>
  <si>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</si>
  <si>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</si>
  <si>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</si>
  <si>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</si>
  <si>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</si>
  <si>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</si>
  <si>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</si>
  <si>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</si>
  <si>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</si>
  <si>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</si>
  <si>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</si>
  <si>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</si>
  <si>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</si>
  <si>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</si>
  <si>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</si>
  <si>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</si>
  <si>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</si>
  <si>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</si>
  <si>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</si>
  <si>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</si>
  <si>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</si>
  <si>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</si>
  <si>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</si>
  <si>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</si>
  <si>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</si>
  <si>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</si>
  <si>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</si>
  <si>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</si>
  <si>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</si>
  <si>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</si>
  <si>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</si>
  <si>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</si>
  <si>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</si>
  <si>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</si>
  <si>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</si>
  <si>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</si>
  <si>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</si>
  <si>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</si>
  <si>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</si>
  <si>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</si>
  <si>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</si>
  <si>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</si>
  <si>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</si>
  <si>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</si>
  <si>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</si>
  <si>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</si>
  <si>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</si>
  <si>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</si>
  <si>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</si>
  <si>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</si>
  <si>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</si>
  <si>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</si>
  <si>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</si>
  <si>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</si>
  <si>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</si>
  <si>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</si>
  <si>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</si>
  <si>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</si>
  <si>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</si>
  <si>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</si>
  <si>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</si>
  <si>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</si>
  <si>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</si>
  <si>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</si>
  <si>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</si>
  <si>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</si>
  <si>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</si>
  <si>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</si>
  <si>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</si>
  <si>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</si>
  <si>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</si>
  <si>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</si>
  <si>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</si>
  <si>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</si>
  <si>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</si>
  <si>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</si>
  <si>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</si>
  <si>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</si>
  <si>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</si>
  <si>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</si>
  <si>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</si>
  <si>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</si>
  <si>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</si>
  <si>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</si>
  <si>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</si>
  <si>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</si>
  <si>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</si>
  <si>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</si>
  <si>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</si>
  <si>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</si>
  <si>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</si>
  <si>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</si>
  <si>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</si>
  <si>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</si>
  <si>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</si>
  <si>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</si>
  <si>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</si>
  <si>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</si>
  <si>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</si>
  <si>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</si>
  <si>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</si>
  <si>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</si>
  <si>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</si>
  <si>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</si>
  <si>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</si>
  <si>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</si>
  <si>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</si>
  <si>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</si>
  <si>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</si>
  <si>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</si>
  <si>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</si>
  <si>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</si>
  <si>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</si>
  <si>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</si>
  <si>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</si>
  <si>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</si>
  <si>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</si>
  <si>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</si>
  <si>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분류</t>
    <phoneticPr fontId="2" type="noConversion"/>
  </si>
  <si>
    <t>업무</t>
    <phoneticPr fontId="2" type="noConversion"/>
  </si>
  <si>
    <t>평균학력</t>
    <phoneticPr fontId="2" type="noConversion"/>
  </si>
  <si>
    <t>임금근로자수</t>
    <phoneticPr fontId="2" type="noConversion"/>
  </si>
  <si>
    <t>(모두)</t>
  </si>
  <si>
    <t>행 레이블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</si>
  <si>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</si>
  <si>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</si>
  <si>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</si>
  <si>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</si>
  <si>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</si>
  <si>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</si>
  <si>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</si>
  <si>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</si>
  <si>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김동지</t>
  </si>
  <si>
    <t>오여령</t>
  </si>
  <si>
    <t>주지연</t>
  </si>
  <si>
    <t>개수 : 성명</t>
  </si>
  <si>
    <t>최대 : 수당</t>
  </si>
  <si>
    <t>합계 : 총수령금액</t>
  </si>
  <si>
    <t>부서</t>
  </si>
  <si>
    <t>직위</t>
  </si>
  <si>
    <t>인사고과</t>
  </si>
  <si>
    <t>기본급</t>
  </si>
  <si>
    <t>상여비율</t>
  </si>
  <si>
    <t>수당</t>
  </si>
  <si>
    <t>총급여액</t>
  </si>
  <si>
    <t>부장 합계</t>
  </si>
  <si>
    <t>부장 평균</t>
  </si>
  <si>
    <t>과장 합계</t>
  </si>
  <si>
    <t>과장 평균</t>
  </si>
  <si>
    <t>대리 합계</t>
  </si>
  <si>
    <t>대리 평균</t>
  </si>
  <si>
    <t>사원 합계</t>
  </si>
  <si>
    <t>사원 평균</t>
  </si>
  <si>
    <t>없음</t>
  </si>
  <si>
    <t>$C$6</t>
  </si>
  <si>
    <t>대출금 감소</t>
  </si>
  <si>
    <t>대출금 증가</t>
  </si>
  <si>
    <t>$C$3 작성자</t>
  </si>
  <si>
    <t>$C$3</t>
  </si>
  <si>
    <t>만든 사람 user 날짜 2025-07-14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</si>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</sst>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6" fontId="0" fillId="0" borderId="8" xfId="0" applyNumberFormat="1" applyFill="1" applyBorder="1" applyAlignment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top" wrapText="1"/>
    </xf>
    <xf numFmtId="0" fontId="9" fillId="0" borderId="1" xfId="3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</xdr:rowOff>
    </xdr:from>
    <xdr:to>
      <xdr:col>7</xdr:col>
      <xdr:colOff>0</xdr:colOff>
      <xdr:row>26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8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</xdr:row>
          <xdr:rowOff>0</xdr:rowOff>
        </xdr:from>
        <xdr:to>
          <xdr:col>4</xdr:col>
          <xdr:colOff>640080</xdr:colOff>
          <xdr:row>2</xdr:row>
          <xdr:rowOff>137160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52.964917476849" backgroundQuery="1" createdVersion="8" refreshedVersion="8" minRefreshableVersion="3" recordCount="12" xr:uid="{E067D311-ED78-4BD1-9AB5-E46BBBB0D107}">
  <cacheSource type="external" connectionId="1"/>
  <cacheFields count="9">
    <cacheField name="성명" numFmtId="0" sqlType="-9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 sqlType="-9">
      <sharedItems count="3">
        <s v="기획부"/>
        <s v="홍보부"/>
        <s v="판매부"/>
      </sharedItems>
    </cacheField>
    <cacheField name="직위" numFmtId="0" sqlType="-9">
      <sharedItems count="4">
        <s v="부장"/>
        <s v="사원"/>
        <s v="대리"/>
        <s v="과장"/>
      </sharedItems>
    </cacheField>
    <cacheField name="인사고과" numFmtId="0" sqlType="8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 sqlType="8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 sqlType="8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 sqlType="4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 sqlType="8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 +수당" databaseField="0"/>
  </cacheFields>
  <extLst>
    <ext xmlns:x14="http://schemas.microsoft.com/office/spreadsheetml/2009/9/main" uri="{725AE2AE-9491-48be-B2B4-4EB974FC3084}">
      <x14:pivotCacheDefinition pivotCacheId="321591819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852.972125462962" createdVersion="8" refreshedVersion="8" minRefreshableVersion="3" recordCount="2" xr:uid="{34F85A98-477A-4D47-92CF-F26901C28907}">
  <cacheSource type="scenario"/>
  <cacheFields count="3">
    <cacheField name="$C$3" numFmtId="0">
      <sharedItems containsNonDate="0" count="2">
        <s v="대출금 증가"/>
        <s v="대출금 감소"/>
      </sharedItems>
    </cacheField>
    <cacheField name="$C$3 작성자" numFmtId="0">
      <sharedItems containsNonDate="0" count="1">
        <s v="user"/>
      </sharedItems>
    </cacheField>
    <cacheField name="결과 $C$6" numFmtId="0">
      <sharedItems containsSemiMixedTypes="0" containsNonDate="0" containsString="0" containsNumber="1" minValue="466593.27240984648" maxValue="933186.54481969296" count="2">
        <n v="933186.54481969296"/>
        <n v="466593.27240984648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FF4249-99C5-456E-931C-BBFFADEE3A15}" name="피벗 테이블1" cacheId="3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howAll="0">
      <items count="4">
        <item x="0"/>
        <item x="2"/>
        <item x="1"/>
        <item t="default"/>
      </items>
    </pivotField>
    <pivotField axis="axisRow" compact="0" showAll="0" sumSubtotal="1" avgSubtotal="1">
      <items count="6">
        <item x="0"/>
        <item x="3"/>
        <item x="2"/>
        <item x="1"/>
        <item t="sum"/>
        <item t="avg"/>
      </items>
    </pivotField>
    <pivotField compact="0" showAll="0"/>
    <pivotField compact="0" showAll="0"/>
    <pivotField compact="0" showAll="0"/>
    <pivotField dataField="1" compact="0" showAll="0"/>
    <pivotField compact="0" showAll="0"/>
    <pivotField dataField="1" compact="0" dragToRow="0" dragToCol="0" dragToPage="0" showAl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2" baseItem="0" numFmtId="41"/>
    <dataField name="합계 : 총수령금액" fld="8" baseField="2" baseItem="0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8A0C14-FCB2-4B00-A263-3DB60A55E9CF}" name="피벗 테이블2" cacheId="4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 fieldListSortAscending="1">
  <location ref="A3:B5" firstHeaderRow="1" firstDataRow="1" firstDataCol="1" rowPageCount="1" colPageCount="1"/>
  <pivotFields count="3">
    <pivotField axis="axisRow" showAll="0" defaultSubtotal="0">
      <items count="2">
        <item x="1"/>
        <item x="0"/>
      </items>
    </pivotField>
    <pivotField axis="axisPage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>
      <x v="1"/>
    </i>
  </rowItems>
  <colItems count="1">
    <i/>
  </colItems>
  <pageFields count="1">
    <pageField fld="1" hier="-1"/>
  </pageFields>
  <dataFields count="1">
    <dataField name="$C$6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8CEE4E-452F-487F-B272-418D99F1234C}" name="표2" displayName="표2" ref="A1:H4" totalsRowShown="0">
  <autoFilter ref="A1:H4" xr:uid="{508CEE4E-452F-487F-B272-418D99F1234C}"/>
  <tableColumns count="8">
    <tableColumn id="1" xr3:uid="{F8E4B133-5E81-4D3D-9820-2C47167D186A}" name="성명"/>
    <tableColumn id="2" xr3:uid="{8224EE66-45E0-4139-986C-8685BC953FFC}" name="부서"/>
    <tableColumn id="3" xr3:uid="{3D2BE7FD-732D-4A25-9920-A75E209DE5E7}" name="직위"/>
    <tableColumn id="4" xr3:uid="{7F6CF369-8D9D-4D37-9427-DA2C0C3E2E09}" name="인사고과"/>
    <tableColumn id="5" xr3:uid="{0431A244-DD72-4DB8-9DFE-5D7A447754FE}" name="기본급"/>
    <tableColumn id="6" xr3:uid="{B470F095-7CB7-4632-8418-395692D0CBD2}" name="상여비율"/>
    <tableColumn id="7" xr3:uid="{6D22275E-2669-4082-946D-BAB68CAB1C4F}" name="수당"/>
    <tableColumn id="8" xr3:uid="{2EACD14E-0AFF-4ADB-8B44-0795F1404E95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workbookViewId="0">
      <selection activeCell="H28" sqref="H28"/>
    </sheetView>
  </sheetViews>
  <sheetFormatPr defaultRowHeight="17.399999999999999"/>
  <cols>
    <col min="1" max="1" width="16.09765625" bestFit="1" customWidth="1"/>
    <col min="2" max="2" width="5.5" bestFit="1" customWidth="1"/>
    <col min="4" max="4" width="13.19921875" bestFit="1" customWidth="1"/>
    <col min="5" max="5" width="9.19921875" bestFit="1" customWidth="1"/>
    <col min="6" max="6" width="13.19921875" bestFit="1" customWidth="1"/>
  </cols>
  <sheetData>
    <row r="1" spans="1:6" ht="25.2">
      <c r="A1" s="22" t="s">
        <v>0</v>
      </c>
      <c r="B1" s="22"/>
      <c r="C1" s="22"/>
      <c r="D1" s="22"/>
      <c r="E1" s="22"/>
      <c r="F1" s="22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AND(FIND("SW",$A4)&gt;=1,RIGHT($A4,3)="개발자")</f>
        <v>1</v>
      </c>
    </row>
    <row r="37" spans="1:4">
      <c r="A37" t="s">
        <v>134</v>
      </c>
      <c r="B37" t="s">
        <v>135</v>
      </c>
      <c r="C37" t="s">
        <v>136</v>
      </c>
      <c r="D37" t="s">
        <v>137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300" r:id="rId1"/>
  <headerFooter>
    <oddFooter>&amp;C총 &amp;N쪽 중 &amp;P쪽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>
      <selection activeCell="E8" sqref="A8:E8"/>
    </sheetView>
  </sheetViews>
  <sheetFormatPr defaultRowHeight="17.399999999999999"/>
  <sheetData>
    <row r="2" spans="1:9">
      <c r="H2" t="s">
        <v>116</v>
      </c>
      <c r="I2" t="s">
        <v>74</v>
      </c>
    </row>
    <row r="3" spans="1:9" ht="19.2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68580</xdr:colOff>
                <xdr:row>1</xdr:row>
                <xdr:rowOff>0</xdr:rowOff>
              </from>
              <to>
                <xdr:col>4</xdr:col>
                <xdr:colOff>655320</xdr:colOff>
                <xdr:row>2</xdr:row>
                <xdr:rowOff>121920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workbookViewId="0">
      <selection activeCell="F39" sqref="F39"/>
    </sheetView>
  </sheetViews>
  <sheetFormatPr defaultRowHeight="17.399999999999999"/>
  <cols>
    <col min="1" max="2" width="12.09765625" customWidth="1"/>
    <col min="3" max="3" width="10.69921875" customWidth="1"/>
    <col min="4" max="4" width="12.3984375" bestFit="1" customWidth="1"/>
    <col min="5" max="5" width="11.8984375" customWidth="1"/>
    <col min="6" max="6" width="12" customWidth="1"/>
    <col min="7" max="7" width="2.19921875" customWidth="1"/>
    <col min="9" max="9" width="11.59765625" customWidth="1"/>
    <col min="11" max="11" width="10.1992187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COUNTIFS($B$9:$B$35,"*영",$E$9:$E$35,"&lt;="&amp;A3)&amp;"건"</f>
        <v>7건</v>
      </c>
      <c r="E3" s="3" t="s">
        <v>29</v>
      </c>
      <c r="F3" s="3" t="str">
        <f t="array" ref="F3">INDEX($A$9:$F$35,MATCH(LARGE($D$9:$D$35*($C$9:$C$35=E3),3),$D$9:$D$35*($C$9:$C$35=$E3),0),2)</f>
        <v>장동욱</v>
      </c>
    </row>
    <row r="4" spans="1:6">
      <c r="A4" s="3">
        <v>600</v>
      </c>
      <c r="B4" s="3" t="str">
        <f t="shared" ref="B4:B5" si="0">COUNTIFS($B$9:$B$35,"*영",$E$9:$E$35,"&lt;="&amp;A4)&amp;"건"</f>
        <v>12건</v>
      </c>
      <c r="E4" s="3" t="s">
        <v>30</v>
      </c>
      <c r="F4" s="3" t="str">
        <f t="array" ref="F4">INDEX($A$9:$F$35,MATCH(LARGE($D$9:$D$35*($C$9:$C$35=E4),3),$D$9:$D$35*($C$9:$C$35=$E4),0),2)</f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>
        <f t="array" ref="F5">INDEX($A$9:$F$35,MATCH(LARGE($D$9:$D$35*($C$9:$C$35=E5),3),$D$9:$D$35*($C$9:$C$35=$E5),0),2)</f>
        <v>도부영</v>
      </c>
    </row>
    <row r="6" spans="1:6">
      <c r="E6" s="3" t="s">
        <v>32</v>
      </c>
      <c r="F6" s="3" t="str">
        <f t="array" ref="F6">INDEX($A$9:$F$35,MATCH(LARGE($D$9:$D$35*($C$9:$C$35=E6),3),$D$9:$D$35*($C$9:$C$35=$E6),0),2)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UPPER(SUBSTITUTE(A39,0,9))</f>
        <v>Y291K</v>
      </c>
      <c r="C39" s="3" t="s">
        <v>49</v>
      </c>
      <c r="D39" s="6">
        <v>45</v>
      </c>
      <c r="E39" s="6"/>
      <c r="F39" s="6"/>
      <c r="K39" s="21"/>
    </row>
    <row r="40" spans="1:11">
      <c r="A40" s="3" t="s">
        <v>50</v>
      </c>
      <c r="B40" s="3" t="str">
        <f t="shared" ref="B40:B46" si="1">UPPER(SUBSTITUTE(A40,0,9))</f>
        <v>B459N</v>
      </c>
      <c r="C40" s="3" t="s">
        <v>51</v>
      </c>
      <c r="D40" s="6">
        <v>89</v>
      </c>
      <c r="E40" s="6"/>
      <c r="F40" s="6"/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/>
      <c r="F41" s="6"/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/>
      <c r="F42" s="6"/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/>
      <c r="F43" s="6"/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/>
      <c r="F44" s="6"/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/>
      <c r="F45" s="6"/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/>
      <c r="F46" s="6"/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B1211-E352-49EB-8654-835AACB1E777}">
  <sheetPr codeName="Sheet8"/>
  <dimension ref="A1:H4"/>
  <sheetViews>
    <sheetView workbookViewId="0">
      <selection activeCell="F13" sqref="F13"/>
    </sheetView>
  </sheetViews>
  <sheetFormatPr defaultRowHeight="17.399999999999999"/>
  <cols>
    <col min="1" max="3" width="8.8984375" bestFit="1" customWidth="1"/>
    <col min="4" max="4" width="10.59765625" bestFit="1" customWidth="1"/>
    <col min="5" max="5" width="8.8984375" bestFit="1" customWidth="1"/>
    <col min="6" max="6" width="10.59765625" bestFit="1" customWidth="1"/>
    <col min="7" max="7" width="8.8984375" bestFit="1" customWidth="1"/>
    <col min="8" max="8" width="10.59765625" bestFit="1" customWidth="1"/>
  </cols>
  <sheetData>
    <row r="1" spans="1:8">
      <c r="A1" t="s">
        <v>74</v>
      </c>
      <c r="B1" t="s">
        <v>154</v>
      </c>
      <c r="C1" t="s">
        <v>155</v>
      </c>
      <c r="D1" t="s">
        <v>156</v>
      </c>
      <c r="E1" t="s">
        <v>157</v>
      </c>
      <c r="F1" t="s">
        <v>158</v>
      </c>
      <c r="G1" t="s">
        <v>159</v>
      </c>
      <c r="H1" t="s">
        <v>160</v>
      </c>
    </row>
    <row r="2" spans="1:8">
      <c r="A2" t="s">
        <v>150</v>
      </c>
      <c r="B2" t="s">
        <v>145</v>
      </c>
      <c r="C2" t="s">
        <v>141</v>
      </c>
      <c r="D2">
        <v>18</v>
      </c>
      <c r="E2">
        <v>1200000</v>
      </c>
      <c r="F2">
        <v>0.05</v>
      </c>
      <c r="G2">
        <v>180000</v>
      </c>
      <c r="H2">
        <v>1380000</v>
      </c>
    </row>
    <row r="3" spans="1:8">
      <c r="A3" t="s">
        <v>148</v>
      </c>
      <c r="B3" t="s">
        <v>146</v>
      </c>
      <c r="C3" t="s">
        <v>141</v>
      </c>
      <c r="D3">
        <v>6</v>
      </c>
      <c r="E3">
        <v>1200000</v>
      </c>
      <c r="F3">
        <v>0.03</v>
      </c>
      <c r="G3">
        <v>156000</v>
      </c>
      <c r="H3">
        <v>1356000</v>
      </c>
    </row>
    <row r="4" spans="1:8">
      <c r="A4" t="s">
        <v>149</v>
      </c>
      <c r="B4" t="s">
        <v>147</v>
      </c>
      <c r="C4" t="s">
        <v>141</v>
      </c>
      <c r="D4">
        <v>15</v>
      </c>
      <c r="E4">
        <v>1200000</v>
      </c>
      <c r="F4">
        <v>0.05</v>
      </c>
      <c r="G4">
        <v>180000</v>
      </c>
      <c r="H4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workbookViewId="0">
      <selection activeCell="G9" sqref="G9"/>
    </sheetView>
  </sheetViews>
  <sheetFormatPr defaultRowHeight="17.399999999999999"/>
  <cols>
    <col min="2" max="2" width="11.296875" bestFit="1" customWidth="1"/>
    <col min="3" max="3" width="8" bestFit="1" customWidth="1"/>
    <col min="4" max="5" width="10.296875" bestFit="1" customWidth="1"/>
    <col min="6" max="6" width="16.19921875" bestFit="1" customWidth="1"/>
    <col min="7" max="15" width="6.796875" bestFit="1" customWidth="1"/>
  </cols>
  <sheetData>
    <row r="2" spans="2:6">
      <c r="B2" s="26" t="s">
        <v>74</v>
      </c>
      <c r="C2" t="s">
        <v>138</v>
      </c>
    </row>
    <row r="4" spans="2:6">
      <c r="B4" s="26" t="s">
        <v>155</v>
      </c>
      <c r="C4" s="26" t="s">
        <v>154</v>
      </c>
      <c r="D4" t="s">
        <v>151</v>
      </c>
      <c r="E4" t="s">
        <v>152</v>
      </c>
      <c r="F4" t="s">
        <v>153</v>
      </c>
    </row>
    <row r="5" spans="2:6">
      <c r="B5" t="s">
        <v>142</v>
      </c>
      <c r="D5" s="28"/>
      <c r="E5" s="21"/>
      <c r="F5" s="21"/>
    </row>
    <row r="6" spans="2:6">
      <c r="C6" t="s">
        <v>145</v>
      </c>
      <c r="D6" s="28">
        <v>1</v>
      </c>
      <c r="E6" s="21">
        <v>290000</v>
      </c>
      <c r="F6" s="21">
        <v>1740000</v>
      </c>
    </row>
    <row r="7" spans="2:6">
      <c r="C7" t="s">
        <v>146</v>
      </c>
      <c r="D7" s="28">
        <v>1</v>
      </c>
      <c r="E7" s="21">
        <v>246500</v>
      </c>
      <c r="F7" s="21">
        <v>1696500</v>
      </c>
    </row>
    <row r="8" spans="2:6">
      <c r="C8" t="s">
        <v>147</v>
      </c>
      <c r="D8" s="28">
        <v>1</v>
      </c>
      <c r="E8" s="21">
        <v>246500</v>
      </c>
      <c r="F8" s="21">
        <v>1696500</v>
      </c>
    </row>
    <row r="9" spans="2:6">
      <c r="B9" t="s">
        <v>161</v>
      </c>
      <c r="D9" s="28">
        <v>0</v>
      </c>
      <c r="E9" s="21">
        <v>783000</v>
      </c>
      <c r="F9" s="21"/>
    </row>
    <row r="10" spans="2:6">
      <c r="B10" t="s">
        <v>162</v>
      </c>
      <c r="D10" s="28" t="s">
        <v>169</v>
      </c>
      <c r="E10" s="21">
        <v>261000</v>
      </c>
      <c r="F10" s="21"/>
    </row>
    <row r="11" spans="2:6">
      <c r="B11" t="s">
        <v>140</v>
      </c>
      <c r="D11" s="28"/>
      <c r="E11" s="21"/>
      <c r="F11" s="21"/>
    </row>
    <row r="12" spans="2:6">
      <c r="C12" t="s">
        <v>145</v>
      </c>
      <c r="D12" s="28">
        <v>1</v>
      </c>
      <c r="E12" s="21">
        <v>229500</v>
      </c>
      <c r="F12" s="21">
        <v>1579500</v>
      </c>
    </row>
    <row r="13" spans="2:6">
      <c r="C13" t="s">
        <v>146</v>
      </c>
      <c r="D13" s="28">
        <v>1</v>
      </c>
      <c r="E13" s="21">
        <v>229500</v>
      </c>
      <c r="F13" s="21">
        <v>1579500</v>
      </c>
    </row>
    <row r="14" spans="2:6">
      <c r="C14" t="s">
        <v>147</v>
      </c>
      <c r="D14" s="28">
        <v>1</v>
      </c>
      <c r="E14" s="21">
        <v>202500</v>
      </c>
      <c r="F14" s="21">
        <v>1552500</v>
      </c>
    </row>
    <row r="15" spans="2:6">
      <c r="B15" t="s">
        <v>163</v>
      </c>
      <c r="D15" s="28">
        <v>0</v>
      </c>
      <c r="E15" s="21">
        <v>661500</v>
      </c>
      <c r="F15" s="21"/>
    </row>
    <row r="16" spans="2:6">
      <c r="B16" t="s">
        <v>164</v>
      </c>
      <c r="D16" s="28" t="s">
        <v>169</v>
      </c>
      <c r="E16" s="21">
        <v>220500</v>
      </c>
      <c r="F16" s="21"/>
    </row>
    <row r="17" spans="2:6">
      <c r="B17" t="s">
        <v>141</v>
      </c>
      <c r="D17" s="28"/>
      <c r="E17" s="21"/>
      <c r="F17" s="21"/>
    </row>
    <row r="18" spans="2:6">
      <c r="C18" t="s">
        <v>145</v>
      </c>
      <c r="D18" s="28">
        <v>1</v>
      </c>
      <c r="E18" s="21">
        <v>180000</v>
      </c>
      <c r="F18" s="21">
        <v>1380000</v>
      </c>
    </row>
    <row r="19" spans="2:6">
      <c r="C19" t="s">
        <v>146</v>
      </c>
      <c r="D19" s="28">
        <v>1</v>
      </c>
      <c r="E19" s="21">
        <v>156000</v>
      </c>
      <c r="F19" s="21">
        <v>1356000</v>
      </c>
    </row>
    <row r="20" spans="2:6">
      <c r="C20" t="s">
        <v>147</v>
      </c>
      <c r="D20" s="28">
        <v>1</v>
      </c>
      <c r="E20" s="21">
        <v>180000</v>
      </c>
      <c r="F20" s="21">
        <v>1380000</v>
      </c>
    </row>
    <row r="21" spans="2:6">
      <c r="B21" t="s">
        <v>165</v>
      </c>
      <c r="D21" s="28">
        <v>0</v>
      </c>
      <c r="E21" s="21">
        <v>516000</v>
      </c>
      <c r="F21" s="21"/>
    </row>
    <row r="22" spans="2:6">
      <c r="B22" t="s">
        <v>166</v>
      </c>
      <c r="D22" s="28" t="s">
        <v>169</v>
      </c>
      <c r="E22" s="21">
        <v>172000</v>
      </c>
      <c r="F22" s="21"/>
    </row>
    <row r="23" spans="2:6">
      <c r="B23" t="s">
        <v>143</v>
      </c>
      <c r="D23" s="28"/>
      <c r="E23" s="21"/>
      <c r="F23" s="21"/>
    </row>
    <row r="24" spans="2:6">
      <c r="C24" t="s">
        <v>145</v>
      </c>
      <c r="D24" s="28">
        <v>1</v>
      </c>
      <c r="E24" s="21">
        <v>168750</v>
      </c>
      <c r="F24" s="21">
        <v>1293750</v>
      </c>
    </row>
    <row r="25" spans="2:6">
      <c r="C25" t="s">
        <v>146</v>
      </c>
      <c r="D25" s="28">
        <v>1</v>
      </c>
      <c r="E25" s="21">
        <v>149250</v>
      </c>
      <c r="F25" s="21">
        <v>1144250</v>
      </c>
    </row>
    <row r="26" spans="2:6">
      <c r="C26" t="s">
        <v>147</v>
      </c>
      <c r="D26" s="28">
        <v>1</v>
      </c>
      <c r="E26" s="21">
        <v>179350</v>
      </c>
      <c r="F26" s="21">
        <v>1234350</v>
      </c>
    </row>
    <row r="27" spans="2:6">
      <c r="B27" t="s">
        <v>167</v>
      </c>
      <c r="D27" s="28">
        <v>0</v>
      </c>
      <c r="E27" s="21">
        <v>497350</v>
      </c>
      <c r="F27" s="21"/>
    </row>
    <row r="28" spans="2:6">
      <c r="B28" t="s">
        <v>168</v>
      </c>
      <c r="D28" s="28" t="s">
        <v>169</v>
      </c>
      <c r="E28" s="21">
        <v>165783.33333333334</v>
      </c>
      <c r="F28" s="21"/>
    </row>
    <row r="29" spans="2:6">
      <c r="B29" t="s">
        <v>144</v>
      </c>
      <c r="D29" s="28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09A9E-6738-4520-8FE0-AF2ECC6401AA}">
  <sheetPr codeName="Sheet9"/>
  <dimension ref="A1:B5"/>
  <sheetViews>
    <sheetView workbookViewId="0"/>
  </sheetViews>
  <sheetFormatPr defaultRowHeight="17.399999999999999"/>
  <cols>
    <col min="1" max="1" width="11.59765625" bestFit="1" customWidth="1"/>
    <col min="2" max="2" width="12.59765625" bestFit="1" customWidth="1"/>
  </cols>
  <sheetData>
    <row r="1" spans="1:2">
      <c r="A1" s="26" t="s">
        <v>173</v>
      </c>
      <c r="B1" t="s">
        <v>138</v>
      </c>
    </row>
    <row r="3" spans="1:2">
      <c r="A3" s="26" t="s">
        <v>139</v>
      </c>
      <c r="B3" t="s">
        <v>170</v>
      </c>
    </row>
    <row r="4" spans="1:2">
      <c r="A4" s="27" t="s">
        <v>171</v>
      </c>
      <c r="B4" s="28">
        <v>466593.27240984648</v>
      </c>
    </row>
    <row r="5" spans="1:2">
      <c r="A5" s="27" t="s">
        <v>172</v>
      </c>
      <c r="B5" s="28">
        <v>933186.54481969296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F8630-DC37-4A27-80CB-438ED4031EF6}">
  <sheetPr codeName="Sheet10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5" bestFit="1" customWidth="1"/>
    <col min="4" max="6" width="11.69921875" bestFit="1" customWidth="1" outlineLevel="1"/>
  </cols>
  <sheetData>
    <row r="1" spans="2:6" ht="18" thickBot="1"/>
    <row r="2" spans="2:6">
      <c r="B2" s="33" t="s">
        <v>176</v>
      </c>
      <c r="C2" s="34"/>
      <c r="D2" s="40"/>
      <c r="E2" s="40"/>
      <c r="F2" s="40"/>
    </row>
    <row r="3" spans="2:6" collapsed="1">
      <c r="B3" s="32"/>
      <c r="C3" s="32"/>
      <c r="D3" s="41" t="s">
        <v>178</v>
      </c>
      <c r="E3" s="41" t="s">
        <v>172</v>
      </c>
      <c r="F3" s="41" t="s">
        <v>171</v>
      </c>
    </row>
    <row r="4" spans="2:6" ht="46.8" hidden="1" outlineLevel="1">
      <c r="B4" s="36"/>
      <c r="C4" s="36"/>
      <c r="D4" s="29"/>
      <c r="E4" s="43" t="s">
        <v>175</v>
      </c>
      <c r="F4" s="43" t="s">
        <v>175</v>
      </c>
    </row>
    <row r="5" spans="2:6">
      <c r="B5" s="37" t="s">
        <v>177</v>
      </c>
      <c r="C5" s="38"/>
      <c r="D5" s="35"/>
      <c r="E5" s="35"/>
      <c r="F5" s="35"/>
    </row>
    <row r="6" spans="2:6" outlineLevel="1">
      <c r="B6" s="36"/>
      <c r="C6" s="36" t="s">
        <v>174</v>
      </c>
      <c r="D6" s="30">
        <v>15000000</v>
      </c>
      <c r="E6" s="42">
        <v>30000000</v>
      </c>
      <c r="F6" s="42">
        <v>15000000</v>
      </c>
    </row>
    <row r="7" spans="2:6">
      <c r="B7" s="37" t="s">
        <v>179</v>
      </c>
      <c r="C7" s="38"/>
      <c r="D7" s="35"/>
      <c r="E7" s="35"/>
      <c r="F7" s="35"/>
    </row>
    <row r="8" spans="2:6" ht="18" outlineLevel="1" thickBot="1">
      <c r="B8" s="39"/>
      <c r="C8" s="39" t="s">
        <v>170</v>
      </c>
      <c r="D8" s="31">
        <v>466593.27240984602</v>
      </c>
      <c r="E8" s="31">
        <v>933186.54481969296</v>
      </c>
      <c r="F8" s="31">
        <v>466593.27240984602</v>
      </c>
    </row>
    <row r="9" spans="2:6">
      <c r="B9" t="s">
        <v>180</v>
      </c>
    </row>
    <row r="10" spans="2:6">
      <c r="B10" t="s">
        <v>181</v>
      </c>
    </row>
    <row r="11" spans="2:6">
      <c r="B11" t="s">
        <v>182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3" sqref="C3"/>
    </sheetView>
  </sheetViews>
  <sheetFormatPr defaultRowHeight="17.399999999999999"/>
  <cols>
    <col min="1" max="1" width="4.8984375" customWidth="1"/>
    <col min="2" max="2" width="14.3984375" bestFit="1" customWidth="1"/>
    <col min="3" max="3" width="11.8984375" bestFit="1" customWidth="1"/>
  </cols>
  <sheetData>
    <row r="1" spans="2:3" ht="18" thickBot="1"/>
    <row r="2" spans="2:3" ht="18" thickBot="1">
      <c r="B2" s="23" t="s">
        <v>68</v>
      </c>
      <c r="C2" s="24"/>
    </row>
    <row r="3" spans="2:3">
      <c r="B3" s="8" t="s">
        <v>69</v>
      </c>
      <c r="C3" s="9">
        <v>15000000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8" thickBot="1">
      <c r="B6" s="12" t="s">
        <v>72</v>
      </c>
      <c r="C6" s="13">
        <f>PMT(C4/12,C5,-$C3)</f>
        <v>466593.27240984648</v>
      </c>
    </row>
  </sheetData>
  <scenarios current="0" show="0" sqref="C6">
    <scenario name="대출금 증가" locked="1" count="1" user="user" comment="만든 사람 user 날짜 2025-07-14">
      <inputCells r="C3" val="30000000" numFmtId="41"/>
    </scenario>
    <scenario name="대출금 감소" locked="1" count="1" user="user" comment="만든 사람 user 날짜 2025-07-14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31199EAC-3D09-435D-9852-F8A3C3A867CE}">
      <formula1>50000000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tabSelected="1" workbookViewId="0">
      <selection activeCell="J17" sqref="J17"/>
    </sheetView>
  </sheetViews>
  <sheetFormatPr defaultRowHeight="17.399999999999999"/>
  <sheetData>
    <row r="1" spans="1:6">
      <c r="B1" s="25" t="s">
        <v>73</v>
      </c>
      <c r="C1" s="25"/>
      <c r="D1" s="25"/>
      <c r="E1" s="25"/>
      <c r="F1" s="25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O5" sqref="O5"/>
    </sheetView>
  </sheetViews>
  <sheetFormatPr defaultRowHeight="17.399999999999999"/>
  <cols>
    <col min="1" max="1" width="6.3984375" bestFit="1" customWidth="1"/>
    <col min="2" max="2" width="7.097656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44">
        <v>540</v>
      </c>
      <c r="D5" s="44">
        <v>230</v>
      </c>
      <c r="E5" s="44">
        <v>190</v>
      </c>
      <c r="F5" s="44">
        <v>230</v>
      </c>
      <c r="G5" s="44">
        <v>250</v>
      </c>
      <c r="H5" s="44">
        <v>250</v>
      </c>
      <c r="I5" s="44">
        <v>280</v>
      </c>
      <c r="J5" s="44">
        <v>200</v>
      </c>
      <c r="K5" s="44">
        <v>190</v>
      </c>
      <c r="L5" s="44">
        <v>290</v>
      </c>
      <c r="M5" s="44">
        <v>300</v>
      </c>
      <c r="N5" s="44">
        <v>180</v>
      </c>
    </row>
    <row r="6" spans="1:14">
      <c r="A6" s="18" t="s">
        <v>106</v>
      </c>
      <c r="B6" s="18" t="s">
        <v>107</v>
      </c>
      <c r="C6" s="44">
        <v>430</v>
      </c>
      <c r="D6" s="44">
        <v>210</v>
      </c>
      <c r="E6" s="44">
        <v>75</v>
      </c>
      <c r="F6" s="44">
        <v>260</v>
      </c>
      <c r="G6" s="44">
        <v>360</v>
      </c>
      <c r="H6" s="44">
        <v>240</v>
      </c>
      <c r="I6" s="44">
        <v>180</v>
      </c>
      <c r="J6" s="44">
        <v>250</v>
      </c>
      <c r="K6" s="44">
        <v>270</v>
      </c>
      <c r="L6" s="44">
        <v>250</v>
      </c>
      <c r="M6" s="44">
        <v>290</v>
      </c>
      <c r="N6" s="44">
        <v>160</v>
      </c>
    </row>
    <row r="7" spans="1:14">
      <c r="A7" s="18" t="s">
        <v>108</v>
      </c>
      <c r="B7" s="18" t="s">
        <v>109</v>
      </c>
      <c r="C7" s="44">
        <v>120</v>
      </c>
      <c r="D7" s="44">
        <v>180</v>
      </c>
      <c r="E7" s="44">
        <v>200</v>
      </c>
      <c r="F7" s="44">
        <v>270</v>
      </c>
      <c r="G7" s="44">
        <v>250</v>
      </c>
      <c r="H7" s="44">
        <v>230</v>
      </c>
      <c r="I7" s="44">
        <v>70</v>
      </c>
      <c r="J7" s="44">
        <v>350</v>
      </c>
      <c r="K7" s="44">
        <v>180</v>
      </c>
      <c r="L7" s="44">
        <v>230</v>
      </c>
      <c r="M7" s="44">
        <v>300</v>
      </c>
      <c r="N7" s="44">
        <v>170</v>
      </c>
    </row>
    <row r="8" spans="1:14">
      <c r="A8" s="18" t="s">
        <v>110</v>
      </c>
      <c r="B8" s="18" t="s">
        <v>111</v>
      </c>
      <c r="C8" s="44">
        <v>500</v>
      </c>
      <c r="D8" s="44">
        <v>310</v>
      </c>
      <c r="E8" s="44">
        <v>270</v>
      </c>
      <c r="F8" s="44">
        <v>280</v>
      </c>
      <c r="G8" s="44">
        <v>190</v>
      </c>
      <c r="H8" s="44">
        <v>280</v>
      </c>
      <c r="I8" s="44">
        <v>170</v>
      </c>
      <c r="J8" s="44">
        <v>210</v>
      </c>
      <c r="K8" s="44">
        <v>220</v>
      </c>
      <c r="L8" s="44">
        <v>280</v>
      </c>
      <c r="M8" s="44">
        <v>180</v>
      </c>
      <c r="N8" s="44">
        <v>210</v>
      </c>
    </row>
    <row r="9" spans="1:14">
      <c r="A9" s="18" t="s">
        <v>112</v>
      </c>
      <c r="B9" s="18" t="s">
        <v>109</v>
      </c>
      <c r="C9" s="44">
        <v>120</v>
      </c>
      <c r="D9" s="44">
        <v>110</v>
      </c>
      <c r="E9" s="44">
        <v>140</v>
      </c>
      <c r="F9" s="44">
        <v>280</v>
      </c>
      <c r="G9" s="44">
        <v>300</v>
      </c>
      <c r="H9" s="44">
        <v>290</v>
      </c>
      <c r="I9" s="44">
        <v>210</v>
      </c>
      <c r="J9" s="44">
        <v>250</v>
      </c>
      <c r="K9" s="44">
        <v>200</v>
      </c>
      <c r="L9" s="44">
        <v>260</v>
      </c>
      <c r="M9" s="44">
        <v>190</v>
      </c>
      <c r="N9" s="44">
        <v>200</v>
      </c>
    </row>
    <row r="10" spans="1:14">
      <c r="A10" s="18" t="s">
        <v>113</v>
      </c>
      <c r="B10" s="18" t="s">
        <v>107</v>
      </c>
      <c r="C10" s="44">
        <v>480</v>
      </c>
      <c r="D10" s="44">
        <v>310</v>
      </c>
      <c r="E10" s="44">
        <v>180</v>
      </c>
      <c r="F10" s="44">
        <v>260</v>
      </c>
      <c r="G10" s="44">
        <v>240</v>
      </c>
      <c r="H10" s="44">
        <v>240</v>
      </c>
      <c r="I10" s="44">
        <v>260</v>
      </c>
      <c r="J10" s="44">
        <v>240</v>
      </c>
      <c r="K10" s="44">
        <v>180</v>
      </c>
      <c r="L10" s="44">
        <v>260</v>
      </c>
      <c r="M10" s="44">
        <v>280</v>
      </c>
      <c r="N10" s="44">
        <v>220</v>
      </c>
    </row>
    <row r="11" spans="1:14">
      <c r="A11" s="18" t="s">
        <v>114</v>
      </c>
      <c r="B11" s="18" t="s">
        <v>109</v>
      </c>
      <c r="C11" s="44">
        <v>160</v>
      </c>
      <c r="D11" s="44">
        <v>172</v>
      </c>
      <c r="E11" s="44">
        <v>210</v>
      </c>
      <c r="F11" s="44">
        <v>230</v>
      </c>
      <c r="G11" s="44">
        <v>290</v>
      </c>
      <c r="H11" s="44">
        <v>180</v>
      </c>
      <c r="I11" s="44">
        <v>360</v>
      </c>
      <c r="J11" s="44">
        <v>180</v>
      </c>
      <c r="K11" s="44">
        <v>260</v>
      </c>
      <c r="L11" s="44">
        <v>280</v>
      </c>
      <c r="M11" s="44">
        <v>260</v>
      </c>
      <c r="N11" s="44">
        <v>230</v>
      </c>
    </row>
    <row r="12" spans="1:14">
      <c r="A12" s="18" t="s">
        <v>115</v>
      </c>
      <c r="B12" s="18" t="s">
        <v>109</v>
      </c>
      <c r="C12" s="44">
        <v>245</v>
      </c>
      <c r="D12" s="44">
        <v>90</v>
      </c>
      <c r="E12" s="44">
        <v>230</v>
      </c>
      <c r="F12" s="44">
        <v>240</v>
      </c>
      <c r="G12" s="44">
        <v>180</v>
      </c>
      <c r="H12" s="44">
        <v>190</v>
      </c>
      <c r="I12" s="44">
        <v>160</v>
      </c>
      <c r="J12" s="44">
        <v>190</v>
      </c>
      <c r="K12" s="44">
        <v>240</v>
      </c>
      <c r="L12" s="44">
        <v>270</v>
      </c>
      <c r="M12" s="44">
        <v>240</v>
      </c>
      <c r="N12" s="44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</vt:lpstr>
      <vt:lpstr>계산작업</vt:lpstr>
      <vt:lpstr>대리</vt:lpstr>
      <vt:lpstr>분석작업-1</vt:lpstr>
      <vt:lpstr>시나리오 피벗 테이블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허가연(***3***040)</cp:lastModifiedBy>
  <cp:lastPrinted>2025-07-14T13:56:34Z</cp:lastPrinted>
  <dcterms:created xsi:type="dcterms:W3CDTF">2023-05-12T01:27:33Z</dcterms:created>
  <dcterms:modified xsi:type="dcterms:W3CDTF">2025-07-14T14:49:13Z</dcterms:modified>
</cp:coreProperties>
</file>