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ION\Desktop\"/>
    </mc:Choice>
  </mc:AlternateContent>
  <bookViews>
    <workbookView xWindow="-120" yWindow="-120" windowWidth="29040" windowHeight="15840" activeTab="5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8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</definedNames>
  <calcPr calcId="162913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2" l="1"/>
  <c r="B41" i="2"/>
  <c r="B42" i="2"/>
  <c r="B43" i="2"/>
  <c r="B44" i="2"/>
  <c r="B45" i="2"/>
  <c r="B46" i="2"/>
  <c r="B39" i="2"/>
  <c r="F4" i="2" a="1"/>
  <c r="F4" i="2" s="1"/>
  <c r="F5" i="2" a="1"/>
  <c r="F5" i="2"/>
  <c r="F6" i="2" a="1"/>
  <c r="F6" i="2" s="1"/>
  <c r="F3" i="2" a="1"/>
  <c r="F3" i="2" s="1"/>
  <c r="B4" i="2"/>
  <c r="B5" i="2"/>
  <c r="B3" i="2"/>
  <c r="A35" i="1"/>
  <c r="F39" i="2"/>
  <c r="E39" i="2"/>
  <c r="C6" i="4" l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급여현황.accdb;DefaultDir=C:\Users\ION\Documents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C:\급여현황.accdb`.`2023년급여` `2023년급여`"/>
  </connection>
</connections>
</file>

<file path=xl/sharedStrings.xml><?xml version="1.0" encoding="utf-8"?>
<sst xmlns="http://schemas.openxmlformats.org/spreadsheetml/2006/main" count="334" uniqueCount="182">
  <si>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</si>
  <si>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</si>
  <si>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</si>
  <si>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</si>
  <si>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</si>
  <si>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</si>
  <si>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</si>
  <si>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</si>
  <si>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</si>
  <si>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</si>
  <si>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</si>
  <si>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</si>
  <si>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</si>
  <si>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</si>
  <si>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</si>
  <si>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</si>
  <si>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</si>
  <si>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</si>
  <si>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</si>
  <si>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</si>
  <si>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</si>
  <si>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</si>
  <si>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</si>
  <si>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</si>
  <si>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</si>
  <si>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</si>
  <si>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</si>
  <si>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</si>
  <si>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</si>
  <si>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</si>
  <si>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</si>
  <si>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</si>
  <si>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</si>
  <si>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</si>
  <si>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</si>
  <si>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</si>
  <si>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</si>
  <si>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</si>
  <si>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</si>
  <si>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</si>
  <si>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</si>
  <si>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</si>
  <si>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</si>
  <si>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</si>
  <si>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</si>
  <si>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</si>
  <si>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</si>
  <si>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</si>
  <si>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</si>
  <si>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</si>
  <si>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</si>
  <si>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</si>
  <si>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</si>
  <si>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</si>
  <si>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</si>
  <si>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</si>
  <si>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</si>
  <si>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</si>
  <si>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</si>
  <si>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</si>
  <si>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</si>
  <si>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</si>
  <si>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</si>
  <si>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</si>
  <si>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</si>
  <si>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</si>
  <si>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</si>
  <si>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</si>
  <si>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</si>
  <si>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</si>
  <si>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</si>
  <si>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</si>
  <si>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</si>
  <si>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</si>
  <si>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</si>
  <si>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</si>
  <si>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</si>
  <si>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</si>
  <si>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</si>
  <si>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</si>
  <si>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</si>
  <si>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</si>
  <si>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</si>
  <si>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</si>
  <si>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</si>
  <si>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</si>
  <si>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</si>
  <si>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</si>
  <si>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</si>
  <si>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</si>
  <si>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</si>
  <si>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</si>
  <si>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</si>
  <si>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</si>
  <si>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</si>
  <si>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</si>
  <si>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</si>
  <si>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</si>
  <si>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</si>
  <si>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</si>
  <si>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</si>
  <si>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</si>
  <si>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</si>
  <si>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</si>
  <si>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</si>
  <si>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</si>
  <si>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</si>
  <si>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</si>
  <si>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</si>
  <si>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</si>
  <si>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</si>
  <si>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</si>
  <si>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</si>
  <si>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</si>
  <si>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</si>
  <si>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</si>
  <si>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</si>
  <si>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</si>
  <si>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</si>
  <si>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</si>
  <si>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</si>
  <si>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</si>
  <si>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</si>
  <si>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</si>
  <si>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</si>
  <si>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</si>
  <si>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</si>
  <si>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</si>
  <si>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</si>
  <si>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</si>
  <si>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</si>
  <si>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</si>
  <si>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</si>
  <si>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</si>
  <si>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분류</t>
    <phoneticPr fontId="2" type="noConversion"/>
  </si>
  <si>
    <t>업무</t>
    <phoneticPr fontId="2" type="noConversion"/>
  </si>
  <si>
    <t>임금근로자수</t>
    <phoneticPr fontId="2" type="noConversion"/>
  </si>
  <si>
    <t>평균학력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</si>
  <si>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</si>
  <si>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</si>
  <si>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</si>
  <si>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</si>
  <si>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</si>
  <si>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</si>
  <si>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</si>
  <si>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</si>
  <si>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</si>
  <si>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</si>
  <si>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최대값 : 수당</t>
  </si>
  <si>
    <t>합계 : 총수령금액</t>
  </si>
  <si>
    <t>부장 합계</t>
  </si>
  <si>
    <t>부장 평균</t>
  </si>
  <si>
    <t>없음</t>
  </si>
  <si>
    <t>과장 합계</t>
  </si>
  <si>
    <t>과장 평균</t>
  </si>
  <si>
    <t>대리 합계</t>
  </si>
  <si>
    <t>대리 평균</t>
  </si>
  <si>
    <t>사원 합계</t>
  </si>
  <si>
    <t>사원 평균</t>
  </si>
  <si>
    <t>직위</t>
  </si>
  <si>
    <t>부서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</si>
  <si>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</si>
  <si>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</si>
  <si>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</si>
  <si>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</si>
  <si>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</si>
  <si>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</si>
  <si>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</si>
  <si>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</si>
  <si>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</si>
  <si>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</si>
  <si>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</si>
  <si>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만든 사람 1 날짜 2025-02-08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</si>
  <si>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</si>
  <si>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</si>
  <si>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</si>
  <si>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</si>
  <si>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</si>
  <si>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</si>
  <si>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</si>
  <si>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</si>
  <si>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만든 사람 1 날짜 2025-02-08
수정한 사람 1 날짜 2025-02-08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</si>
</sst>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6</xdr:col>
      <xdr:colOff>685799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" refreshedDate="45696.625365740743" createdVersion="6" refreshedVersion="6" minRefreshableVersion="3" recordCount="12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SUM(기본급,수당 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3" applyNumberFormats="0" applyBorderFormats="0" applyFontFormats="0" applyPatternFormats="0" applyAlignmentFormats="0" applyWidthHeightFormats="1" dataCaption="값" errorCaption="없음" showError="1" updatedVersion="6" minRefreshableVersion="3" useAutoFormatting="1" itemPrintTitles="1" createdVersion="6" indent="0" compact="0" outline="1" outlineData="1" compactData="0" multipleFieldFilters="0" rowHeaderCaption="직위" fieldListSortAscending="1">
  <location ref="B4:F29" firstHeaderRow="0" firstDataRow="1" firstDataCol="2" rowPageCount="1" colPageCount="1"/>
  <pivotFields count="9">
    <pivotField axis="axisPage" dataField="1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Row" compact="0" showAll="0" sumSubtotal="1" avgSubtotal="1">
      <items count="6">
        <item x="0"/>
        <item x="3"/>
        <item x="2"/>
        <item x="1"/>
        <item t="sum"/>
        <item t="avg"/>
      </items>
    </pivotField>
    <pivotField compact="0" showAll="0"/>
    <pivotField compact="0" showAll="0"/>
    <pivotField compact="0" showAll="0"/>
    <pivotField dataField="1" compact="0" showAll="0"/>
    <pivotField compact="0" showAll="0"/>
    <pivotField dataField="1" compact="0" dragToRow="0" dragToCol="0" dragToPage="0" showAl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1" baseItem="2"/>
    <dataField name="최대값 : 수당" fld="6" subtotal="max" baseField="1" baseItem="2" numFmtId="41"/>
    <dataField name="합계 : 총수령금액" fld="8" baseField="1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표1" displayName="표1" ref="A1:H4" totalsRowShown="0">
  <autoFilter ref="A1:H4"/>
  <tableColumns count="8">
    <tableColumn id="1" name="성명"/>
    <tableColumn id="2" name="부서"/>
    <tableColumn id="3" name="직위"/>
    <tableColumn id="4" name="인사고과"/>
    <tableColumn id="5" name="기본급"/>
    <tableColumn id="6" name="상여비율"/>
    <tableColumn id="7" name="수당"/>
    <tableColumn id="8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40"/>
  <sheetViews>
    <sheetView topLeftCell="A7" workbookViewId="0">
      <selection activeCell="E35" sqref="E35"/>
    </sheetView>
  </sheetViews>
  <sheetFormatPr defaultRowHeight="16.5"/>
  <cols>
    <col min="1" max="1" width="16.125" bestFit="1" customWidth="1"/>
    <col min="2" max="2" width="8.25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 A4)&gt;=1, RIGHT(A4,3)="개발자")</f>
        <v>1</v>
      </c>
    </row>
    <row r="37" spans="1:4">
      <c r="A37" t="s">
        <v>134</v>
      </c>
      <c r="B37" t="s">
        <v>135</v>
      </c>
      <c r="C37" t="s">
        <v>137</v>
      </c>
      <c r="D37" t="s">
        <v>136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OR(MAX($E$4:$E$32)=$E4, MIN($E$4:$E$32)=$E4)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6"/>
  <sheetViews>
    <sheetView topLeftCell="A19" workbookViewId="0">
      <selection activeCell="F39" sqref="F39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 "&lt;="&amp;$A3, $B$9:$B$35, "*영")&amp;"건"</f>
        <v>7건</v>
      </c>
      <c r="E3" s="3" t="s">
        <v>29</v>
      </c>
      <c r="F3" s="3" t="str">
        <f t="array" ref="F3">INDEX($B$9:$B$35, MATCH(LARGE( ($C$9:$C$35=$E3)*($D$9:$D$35), 3), ($C$9:$C$35=$E3)*($D$9:$D$35), 0), 1)</f>
        <v>장동욱</v>
      </c>
    </row>
    <row r="4" spans="1:6">
      <c r="A4" s="3">
        <v>600</v>
      </c>
      <c r="B4" s="3" t="str">
        <f t="shared" ref="B4:B5" si="0">COUNTIFS($E$9:$E$35, "&lt;="&amp;$A4, $B$9:$B$35, "*영")&amp;"건"</f>
        <v>12건</v>
      </c>
      <c r="E4" s="3" t="s">
        <v>30</v>
      </c>
      <c r="F4" s="3" t="str">
        <f t="array" ref="F4">INDEX($B$9:$B$35, MATCH(LARGE( ($C$9:$C$35=$E4)*($D$9:$D$35), 3), ($C$9:$C$35=$E4)*($D$9:$D$35), 0), 1)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 MATCH(LARGE( ($C$9:$C$35=$E5)*($D$9:$D$35), 3), ($C$9:$C$35=$E5)*($D$9:$D$35), 0), 1)</f>
        <v>도부영</v>
      </c>
    </row>
    <row r="6" spans="1:6">
      <c r="E6" s="3" t="s">
        <v>32</v>
      </c>
      <c r="F6" s="3" t="str">
        <f t="array" ref="F6">INDEX($B$9:$B$35, MATCH(LARGE( ($C$9:$C$35=$E6)*($D$9:$D$35), 3), ($C$9:$C$35=$E6)*($D$9:$D$35), 0), 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 0, 9))</f>
        <v>Y291K</v>
      </c>
      <c r="C39" s="3" t="s">
        <v>49</v>
      </c>
      <c r="D39" s="6">
        <v>45</v>
      </c>
      <c r="E39" s="6" t="e">
        <f ca="1">D39 * xlookup(RIGHT(A39, 1), $H$42:$H$46, $I$42:$I$46) - (D39 * xlookup(RIGHT(A39, 1), $H$42:$H$46, $I$42:$I$46) * xlookup(RIGHT(A39, 1), $H$42:$H$46, $J$42:$J$46))</f>
        <v>#NAME?</v>
      </c>
      <c r="F39" s="6" t="e">
        <f>fn이익금("E39",C39,D39)</f>
        <v>#VALUE!</v>
      </c>
      <c r="K39" s="21"/>
    </row>
    <row r="40" spans="1:11">
      <c r="A40" s="3" t="s">
        <v>50</v>
      </c>
      <c r="B40" s="3" t="str">
        <f t="shared" ref="B40:B46" si="1">UPPER(SUBSTITUTE(A40, 0, 9))</f>
        <v>B459N</v>
      </c>
      <c r="C40" s="3" t="s">
        <v>51</v>
      </c>
      <c r="D40" s="6">
        <v>89</v>
      </c>
      <c r="E40" s="6"/>
      <c r="F40" s="6"/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/>
      <c r="F41" s="6"/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/>
      <c r="F42" s="6"/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/>
      <c r="F43" s="6"/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/>
      <c r="F44" s="6"/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/>
      <c r="F45" s="6"/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/>
      <c r="F46" s="6"/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4"/>
  <sheetViews>
    <sheetView workbookViewId="0">
      <selection activeCell="D13" sqref="D13"/>
    </sheetView>
  </sheetViews>
  <sheetFormatPr defaultRowHeight="16.5"/>
  <cols>
    <col min="4" max="4" width="10.25" customWidth="1"/>
    <col min="6" max="6" width="10.25" customWidth="1"/>
    <col min="8" max="8" width="10.25" customWidth="1"/>
  </cols>
  <sheetData>
    <row r="1" spans="1:8">
      <c r="A1" t="s">
        <v>74</v>
      </c>
      <c r="B1" t="s">
        <v>160</v>
      </c>
      <c r="C1" t="s">
        <v>159</v>
      </c>
      <c r="D1" t="s">
        <v>161</v>
      </c>
      <c r="E1" t="s">
        <v>162</v>
      </c>
      <c r="F1" t="s">
        <v>163</v>
      </c>
      <c r="G1" t="s">
        <v>164</v>
      </c>
      <c r="H1" t="s">
        <v>165</v>
      </c>
    </row>
    <row r="2" spans="1:8">
      <c r="A2" t="s">
        <v>166</v>
      </c>
      <c r="B2" t="s">
        <v>144</v>
      </c>
      <c r="C2" t="s">
        <v>140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167</v>
      </c>
      <c r="B3" t="s">
        <v>145</v>
      </c>
      <c r="C3" t="s">
        <v>140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168</v>
      </c>
      <c r="B4" t="s">
        <v>146</v>
      </c>
      <c r="C4" t="s">
        <v>140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F29"/>
  <sheetViews>
    <sheetView workbookViewId="0">
      <selection activeCell="D17" sqref="D17"/>
    </sheetView>
  </sheetViews>
  <sheetFormatPr defaultRowHeight="16.5"/>
  <cols>
    <col min="2" max="2" width="11.875" customWidth="1"/>
    <col min="3" max="3" width="8.5" bestFit="1" customWidth="1"/>
    <col min="4" max="4" width="11.125" bestFit="1" customWidth="1"/>
    <col min="5" max="5" width="13.125" bestFit="1" customWidth="1"/>
    <col min="6" max="6" width="17.375" bestFit="1" customWidth="1"/>
  </cols>
  <sheetData>
    <row r="2" spans="2:6">
      <c r="B2" s="26" t="s">
        <v>74</v>
      </c>
      <c r="C2" t="s">
        <v>138</v>
      </c>
    </row>
    <row r="4" spans="2:6">
      <c r="B4" s="26" t="s">
        <v>159</v>
      </c>
      <c r="C4" s="26" t="s">
        <v>160</v>
      </c>
      <c r="D4" t="s">
        <v>147</v>
      </c>
      <c r="E4" t="s">
        <v>148</v>
      </c>
      <c r="F4" t="s">
        <v>149</v>
      </c>
    </row>
    <row r="5" spans="2:6">
      <c r="B5" t="s">
        <v>141</v>
      </c>
      <c r="D5" s="27"/>
      <c r="E5" s="21"/>
      <c r="F5" s="21"/>
    </row>
    <row r="6" spans="2:6">
      <c r="C6" t="s">
        <v>144</v>
      </c>
      <c r="D6" s="27">
        <v>1</v>
      </c>
      <c r="E6" s="21">
        <v>290000</v>
      </c>
      <c r="F6" s="21">
        <v>1740000</v>
      </c>
    </row>
    <row r="7" spans="2:6">
      <c r="C7" t="s">
        <v>145</v>
      </c>
      <c r="D7" s="27">
        <v>1</v>
      </c>
      <c r="E7" s="21">
        <v>246500</v>
      </c>
      <c r="F7" s="21">
        <v>1696500</v>
      </c>
    </row>
    <row r="8" spans="2:6">
      <c r="C8" t="s">
        <v>146</v>
      </c>
      <c r="D8" s="27">
        <v>1</v>
      </c>
      <c r="E8" s="21">
        <v>246500</v>
      </c>
      <c r="F8" s="21">
        <v>1696500</v>
      </c>
    </row>
    <row r="9" spans="2:6">
      <c r="B9" t="s">
        <v>150</v>
      </c>
      <c r="D9" s="27">
        <v>0</v>
      </c>
      <c r="E9" s="21">
        <v>783000</v>
      </c>
      <c r="F9" s="21"/>
    </row>
    <row r="10" spans="2:6">
      <c r="B10" t="s">
        <v>151</v>
      </c>
      <c r="D10" s="27" t="s">
        <v>152</v>
      </c>
      <c r="E10" s="21">
        <v>261000</v>
      </c>
      <c r="F10" s="21"/>
    </row>
    <row r="11" spans="2:6">
      <c r="B11" t="s">
        <v>139</v>
      </c>
      <c r="D11" s="27"/>
      <c r="E11" s="21"/>
      <c r="F11" s="21"/>
    </row>
    <row r="12" spans="2:6">
      <c r="C12" t="s">
        <v>144</v>
      </c>
      <c r="D12" s="27">
        <v>1</v>
      </c>
      <c r="E12" s="21">
        <v>229500</v>
      </c>
      <c r="F12" s="21">
        <v>1579500</v>
      </c>
    </row>
    <row r="13" spans="2:6">
      <c r="C13" t="s">
        <v>145</v>
      </c>
      <c r="D13" s="27">
        <v>1</v>
      </c>
      <c r="E13" s="21">
        <v>229500</v>
      </c>
      <c r="F13" s="21">
        <v>1579500</v>
      </c>
    </row>
    <row r="14" spans="2:6">
      <c r="C14" t="s">
        <v>146</v>
      </c>
      <c r="D14" s="27">
        <v>1</v>
      </c>
      <c r="E14" s="21">
        <v>202500</v>
      </c>
      <c r="F14" s="21">
        <v>1552500</v>
      </c>
    </row>
    <row r="15" spans="2:6">
      <c r="B15" t="s">
        <v>153</v>
      </c>
      <c r="D15" s="27">
        <v>0</v>
      </c>
      <c r="E15" s="21">
        <v>661500</v>
      </c>
      <c r="F15" s="21"/>
    </row>
    <row r="16" spans="2:6">
      <c r="B16" t="s">
        <v>154</v>
      </c>
      <c r="D16" s="27" t="s">
        <v>152</v>
      </c>
      <c r="E16" s="21">
        <v>220500</v>
      </c>
      <c r="F16" s="21"/>
    </row>
    <row r="17" spans="2:6">
      <c r="B17" t="s">
        <v>140</v>
      </c>
      <c r="D17" s="27"/>
      <c r="E17" s="21"/>
      <c r="F17" s="21"/>
    </row>
    <row r="18" spans="2:6">
      <c r="C18" t="s">
        <v>144</v>
      </c>
      <c r="D18" s="27">
        <v>1</v>
      </c>
      <c r="E18" s="21">
        <v>180000</v>
      </c>
      <c r="F18" s="21">
        <v>1380000</v>
      </c>
    </row>
    <row r="19" spans="2:6">
      <c r="C19" t="s">
        <v>145</v>
      </c>
      <c r="D19" s="27">
        <v>1</v>
      </c>
      <c r="E19" s="21">
        <v>156000</v>
      </c>
      <c r="F19" s="21">
        <v>1356000</v>
      </c>
    </row>
    <row r="20" spans="2:6">
      <c r="C20" t="s">
        <v>146</v>
      </c>
      <c r="D20" s="27">
        <v>1</v>
      </c>
      <c r="E20" s="21">
        <v>180000</v>
      </c>
      <c r="F20" s="21">
        <v>1380000</v>
      </c>
    </row>
    <row r="21" spans="2:6">
      <c r="B21" t="s">
        <v>155</v>
      </c>
      <c r="D21" s="27">
        <v>0</v>
      </c>
      <c r="E21" s="21">
        <v>516000</v>
      </c>
      <c r="F21" s="21"/>
    </row>
    <row r="22" spans="2:6">
      <c r="B22" t="s">
        <v>156</v>
      </c>
      <c r="D22" s="27" t="s">
        <v>152</v>
      </c>
      <c r="E22" s="21">
        <v>172000</v>
      </c>
      <c r="F22" s="21"/>
    </row>
    <row r="23" spans="2:6">
      <c r="B23" t="s">
        <v>142</v>
      </c>
      <c r="D23" s="27"/>
      <c r="E23" s="21"/>
      <c r="F23" s="21"/>
    </row>
    <row r="24" spans="2:6">
      <c r="C24" t="s">
        <v>144</v>
      </c>
      <c r="D24" s="27">
        <v>1</v>
      </c>
      <c r="E24" s="21">
        <v>168750</v>
      </c>
      <c r="F24" s="21">
        <v>1293750</v>
      </c>
    </row>
    <row r="25" spans="2:6">
      <c r="C25" t="s">
        <v>145</v>
      </c>
      <c r="D25" s="27">
        <v>1</v>
      </c>
      <c r="E25" s="21">
        <v>149250</v>
      </c>
      <c r="F25" s="21">
        <v>1144250</v>
      </c>
    </row>
    <row r="26" spans="2:6">
      <c r="C26" t="s">
        <v>146</v>
      </c>
      <c r="D26" s="27">
        <v>1</v>
      </c>
      <c r="E26" s="21">
        <v>179350</v>
      </c>
      <c r="F26" s="21">
        <v>1234350</v>
      </c>
    </row>
    <row r="27" spans="2:6">
      <c r="B27" t="s">
        <v>157</v>
      </c>
      <c r="D27" s="27">
        <v>0</v>
      </c>
      <c r="E27" s="21">
        <v>497350</v>
      </c>
      <c r="F27" s="21"/>
    </row>
    <row r="28" spans="2:6">
      <c r="B28" t="s">
        <v>158</v>
      </c>
      <c r="D28" s="27" t="s">
        <v>152</v>
      </c>
      <c r="E28" s="21">
        <v>165783.33333333334</v>
      </c>
      <c r="F28" s="21"/>
    </row>
    <row r="29" spans="2:6">
      <c r="B29" t="s">
        <v>143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customWidth="1"/>
    <col min="4" max="6" width="11.875" bestFit="1" customWidth="1" outlineLevel="1"/>
  </cols>
  <sheetData>
    <row r="1" spans="2:6" ht="17.25" thickBot="1"/>
    <row r="2" spans="2:6">
      <c r="B2" s="32" t="s">
        <v>174</v>
      </c>
      <c r="C2" s="33"/>
      <c r="D2" s="39"/>
      <c r="E2" s="39"/>
      <c r="F2" s="39"/>
    </row>
    <row r="3" spans="2:6" collapsed="1">
      <c r="B3" s="31"/>
      <c r="C3" s="31"/>
      <c r="D3" s="40" t="s">
        <v>176</v>
      </c>
      <c r="E3" s="40" t="s">
        <v>171</v>
      </c>
      <c r="F3" s="40" t="s">
        <v>173</v>
      </c>
    </row>
    <row r="4" spans="2:6" ht="67.5" hidden="1" outlineLevel="1">
      <c r="B4" s="35"/>
      <c r="C4" s="35"/>
      <c r="D4" s="28"/>
      <c r="E4" s="42" t="s">
        <v>172</v>
      </c>
      <c r="F4" s="42" t="s">
        <v>181</v>
      </c>
    </row>
    <row r="5" spans="2:6">
      <c r="B5" s="36" t="s">
        <v>175</v>
      </c>
      <c r="C5" s="37"/>
      <c r="D5" s="34"/>
      <c r="E5" s="34"/>
      <c r="F5" s="34"/>
    </row>
    <row r="6" spans="2:6" outlineLevel="1">
      <c r="B6" s="35"/>
      <c r="C6" s="35" t="s">
        <v>169</v>
      </c>
      <c r="D6" s="29">
        <v>20000000</v>
      </c>
      <c r="E6" s="41">
        <v>30000000</v>
      </c>
      <c r="F6" s="41">
        <v>15000000</v>
      </c>
    </row>
    <row r="7" spans="2:6">
      <c r="B7" s="36" t="s">
        <v>177</v>
      </c>
      <c r="C7" s="37"/>
      <c r="D7" s="34"/>
      <c r="E7" s="34"/>
      <c r="F7" s="34"/>
    </row>
    <row r="8" spans="2:6" ht="17.25" outlineLevel="1" thickBot="1">
      <c r="B8" s="38"/>
      <c r="C8" s="38" t="s">
        <v>170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178</v>
      </c>
    </row>
    <row r="10" spans="2:6">
      <c r="B10" t="s">
        <v>179</v>
      </c>
    </row>
    <row r="11" spans="2:6">
      <c r="B11" t="s">
        <v>180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C6"/>
  <sheetViews>
    <sheetView tabSelected="1" workbookViewId="0">
      <selection activeCell="C3" sqref="C3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1" show="1" sqref="C6">
    <scenario name="대출금 증가" locked="1" count="1" user="1" comment="만든 사람 1 날짜 2025-02-08">
      <inputCells r="C3" val="30000000" numFmtId="41"/>
    </scenario>
    <scenario name="대출금 감소" locked="1" count="1" user="1" comment="만든 사람 1 날짜 2025-02-08_x000a_수정한 사람 1 날짜 2025-02-08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_x000a_" sqref="C3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0"/>
  <sheetViews>
    <sheetView topLeftCell="A4" workbookViewId="0">
      <selection activeCell="I15" sqref="I15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N12"/>
  <sheetViews>
    <sheetView workbookViewId="0">
      <selection activeCell="C5" sqref="C5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I9"/>
  <sheetViews>
    <sheetView workbookViewId="0">
      <selection activeCell="E1" sqref="E1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  <row r="8" spans="1:9">
      <c r="A8" t="s">
        <v>125</v>
      </c>
      <c r="B8" t="s">
        <v>126</v>
      </c>
      <c r="C8">
        <v>1231</v>
      </c>
      <c r="D8">
        <v>1231</v>
      </c>
      <c r="E8" t="s">
        <v>127</v>
      </c>
    </row>
    <row r="9" spans="1:9">
      <c r="A9" t="s">
        <v>125</v>
      </c>
      <c r="B9" t="s">
        <v>126</v>
      </c>
      <c r="C9">
        <v>1231</v>
      </c>
      <c r="D9">
        <v>1231</v>
      </c>
      <c r="E9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1</cp:lastModifiedBy>
  <dcterms:created xsi:type="dcterms:W3CDTF">2023-05-12T01:27:33Z</dcterms:created>
  <dcterms:modified xsi:type="dcterms:W3CDTF">2025-02-08T06:38:38Z</dcterms:modified>
</cp:coreProperties>
</file>