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026a0675bf6488/바탕 화면/시나공컴활1급/길벗컴활1급/01 엑셀/04 실전모의고사/"/>
    </mc:Choice>
  </mc:AlternateContent>
  <xr:revisionPtr revIDLastSave="123" documentId="13_ncr:1_{9122CAD2-E2D3-425E-9B6B-B95D7405C032}" xr6:coauthVersionLast="47" xr6:coauthVersionMax="47" xr10:uidLastSave="{9C212EE0-E1CF-4252-BFC9-3CD834C042DD}"/>
  <bookViews>
    <workbookView xWindow="-108" yWindow="-108" windowWidth="23256" windowHeight="12456" activeTab="3" xr2:uid="{687888A0-7169-4D04-8AED-D6529133C41D}"/>
  </bookViews>
  <sheets>
    <sheet name="기본작업" sheetId="1" r:id="rId1"/>
    <sheet name="계산작업" sheetId="2" r:id="rId2"/>
    <sheet name="대리" sheetId="11" r:id="rId3"/>
    <sheet name="분석작업-1" sheetId="3" r:id="rId4"/>
    <sheet name="시나리오 요약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대출금">'분석작업-2'!$B$3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 a="1"/>
  <c r="F4" i="2"/>
  <c r="F5" i="2" a="1"/>
  <c r="F5" i="2"/>
  <c r="F6" i="2" a="1"/>
  <c r="F6" i="2"/>
  <c r="F3" i="2" a="1"/>
  <c r="F3" i="2" s="1"/>
  <c r="B4" i="2"/>
  <c r="B5" i="2"/>
  <c r="B3" i="2"/>
  <c r="E39" i="2" a="1"/>
  <c r="E39" i="2"/>
  <c r="E40" i="2"/>
  <c r="E41" i="2"/>
  <c r="E42" i="2"/>
  <c r="E43" i="2"/>
  <c r="E44" i="2"/>
  <c r="E45" i="2"/>
  <c r="E46" i="2"/>
  <c r="B40" i="2"/>
  <c r="B41" i="2"/>
  <c r="B42" i="2"/>
  <c r="B43" i="2"/>
  <c r="B44" i="2"/>
  <c r="B45" i="2"/>
  <c r="B46" i="2"/>
  <c r="B39" i="2"/>
  <c r="A35" i="1"/>
  <c r="C6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184C72-B828-4BF2-AD7C-3ADFFB076EDF}" name="MS Access Database_Query" type="1" refreshedVersion="8" background="1">
    <dbPr connection="DSN=MS Access Database;DBQ=C:\OA\급여현황.accdb;DefaultDir=C:\OA;DriverId=25;FIL=MS Access;MaxBufferSize=2048;PageTimeout=5;" command="SELECT `2023년급여`.성명, `2023년급여`.부서, `2023년급여`.직위, `2023년급여`.기본급, `2023년급여`.수당_x000d__x000a_FROM `C:\OA\급여현황.accdb`.`2023년급여` `2023년급여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<sst xmlns="http://schemas.openxmlformats.org/spreadsheetml/2006/main" count="318" uniqueCount="174">
  <si>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</si>
  <si>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</si>
  <si>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</si>
  <si>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</si>
  <si>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</si>
  <si>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</si>
  <si>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</si>
  <si>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</si>
  <si>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</si>
  <si>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</si>
  <si>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</si>
  <si>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</si>
  <si>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</si>
  <si>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</si>
  <si>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</si>
  <si>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</si>
  <si>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</si>
  <si>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</si>
  <si>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</si>
  <si>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</si>
  <si>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</si>
  <si>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</si>
  <si>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</si>
  <si>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</si>
  <si>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</si>
  <si>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</si>
  <si>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</si>
  <si>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</si>
  <si>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</si>
  <si>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</si>
  <si>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</si>
  <si>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</si>
  <si>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</si>
  <si>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</si>
  <si>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</si>
  <si>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</si>
  <si>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</si>
  <si>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</si>
  <si>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</si>
  <si>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</si>
  <si>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</si>
  <si>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</si>
  <si>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</si>
  <si>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</si>
  <si>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</si>
  <si>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</si>
  <si>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</si>
  <si>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</si>
  <si>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</si>
  <si>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</si>
  <si>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</si>
  <si>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</si>
  <si>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</si>
  <si>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</si>
  <si>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</si>
  <si>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</si>
  <si>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</si>
  <si>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</si>
  <si>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</si>
  <si>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</si>
  <si>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</si>
  <si>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</si>
  <si>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</si>
  <si>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</si>
  <si>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</si>
  <si>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</si>
  <si>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</si>
  <si>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</si>
  <si>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</si>
  <si>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</si>
  <si>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</si>
  <si>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</si>
  <si>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</si>
  <si>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</si>
  <si>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</si>
  <si>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</si>
  <si>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</si>
  <si>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</si>
  <si>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</si>
  <si>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</si>
  <si>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</si>
  <si>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</si>
  <si>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</si>
  <si>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</si>
  <si>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</si>
  <si>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</si>
  <si>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</si>
  <si>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</si>
  <si>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</si>
  <si>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</si>
  <si>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</si>
  <si>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</si>
  <si>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</si>
  <si>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</si>
  <si>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</si>
  <si>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</si>
  <si>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</si>
  <si>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</si>
  <si>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</si>
  <si>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</si>
  <si>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</si>
  <si>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</si>
  <si>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</si>
  <si>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</si>
  <si>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</si>
  <si>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</si>
  <si>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</si>
  <si>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</si>
  <si>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</si>
  <si>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</si>
  <si>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</si>
  <si>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</si>
  <si>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</si>
  <si>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</si>
  <si>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</si>
  <si>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</si>
  <si>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</si>
  <si>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</si>
  <si>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</si>
  <si>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</si>
  <si>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</si>
  <si>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</si>
  <si>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</si>
  <si>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</si>
  <si>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</si>
  <si>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</si>
  <si>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</si>
  <si>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</si>
  <si>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</si>
  <si>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</si>
  <si>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</si>
  <si>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</si>
  <si>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</si>
  <si>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조건1</t>
    <phoneticPr fontId="2" type="noConversion"/>
  </si>
  <si>
    <t>분류</t>
    <phoneticPr fontId="2" type="noConversion"/>
  </si>
  <si>
    <t>업무</t>
    <phoneticPr fontId="2" type="noConversion"/>
  </si>
  <si>
    <t>평균학력</t>
    <phoneticPr fontId="2" type="noConversion"/>
  </si>
  <si>
    <t>임금근로자수</t>
    <phoneticPr fontId="2" type="noConversion"/>
  </si>
  <si>
    <t>$C$3</t>
  </si>
  <si>
    <t>$C$6</t>
  </si>
  <si>
    <t>대출금 증가</t>
  </si>
  <si>
    <t>만든 사람 김민석 날짜 2025-02-07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</si>
  <si>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</si>
  <si>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</si>
  <si>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</si>
  <si>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</si>
  <si>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</si>
  <si>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</si>
  <si>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</si>
  <si>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</si>
  <si>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</si>
  <si>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</si>
  <si>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</si>
  <si>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</si>
  <si>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</si>
  <si>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</si>
  <si>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</si>
  <si>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</si>
  <si>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</si>
  <si>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직위</t>
  </si>
  <si>
    <t>부서</t>
  </si>
  <si>
    <t>과장 요약</t>
  </si>
  <si>
    <t>대리 요약</t>
  </si>
  <si>
    <t>부장 요약</t>
  </si>
  <si>
    <t>사원 요약</t>
  </si>
  <si>
    <t>합계 : 총수령금액</t>
  </si>
  <si>
    <t>최대 : 기본급</t>
  </si>
  <si>
    <t>최대 : 수당</t>
  </si>
  <si>
    <t>기본급</t>
  </si>
  <si>
    <t>수당</t>
  </si>
  <si>
    <t>주지연</t>
  </si>
  <si>
    <t>김동지</t>
  </si>
  <si>
    <t>오여령</t>
  </si>
  <si>
    <t>최대 : 기본급 - 직위: 대리, 성명: 김동지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</si>
</sst>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6" fontId="0" fillId="0" borderId="8" xfId="0" applyNumberForma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0" fontId="0" fillId="0" borderId="0" xfId="0" pivotButton="1">
      <alignment vertical="center"/>
    </xf>
    <xf numFmtId="0" fontId="1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TOEIC/TOEFL </a:t>
            </a:r>
            <a:r>
              <a:rPr lang="ko-KR" altLang="en-US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11</xdr:row>
      <xdr:rowOff>207645</xdr:rowOff>
    </xdr:from>
    <xdr:to>
      <xdr:col>7</xdr:col>
      <xdr:colOff>1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</xdr:row>
          <xdr:rowOff>0</xdr:rowOff>
        </xdr:from>
        <xdr:to>
          <xdr:col>4</xdr:col>
          <xdr:colOff>655320</xdr:colOff>
          <xdr:row>2</xdr:row>
          <xdr:rowOff>121920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민석" refreshedDate="45695.7203212963" backgroundQuery="1" createdVersion="8" refreshedVersion="8" minRefreshableVersion="3" recordCount="12" xr:uid="{35663035-6F0C-432C-AF1A-2B931C61028B}">
  <cacheSource type="external" connectionId="1"/>
  <cacheFields count="6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수당" numFmtId="0" sqlType="8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</r>
  <r>
    <x v="1"/>
    <x v="1"/>
    <x v="1"/>
    <x v="1"/>
    <x v="1"/>
  </r>
  <r>
    <x v="2"/>
    <x v="0"/>
    <x v="1"/>
    <x v="2"/>
    <x v="2"/>
  </r>
  <r>
    <x v="3"/>
    <x v="2"/>
    <x v="2"/>
    <x v="3"/>
    <x v="3"/>
  </r>
  <r>
    <x v="4"/>
    <x v="1"/>
    <x v="0"/>
    <x v="0"/>
    <x v="4"/>
  </r>
  <r>
    <x v="5"/>
    <x v="0"/>
    <x v="3"/>
    <x v="4"/>
    <x v="5"/>
  </r>
  <r>
    <x v="6"/>
    <x v="2"/>
    <x v="0"/>
    <x v="0"/>
    <x v="4"/>
  </r>
  <r>
    <x v="7"/>
    <x v="1"/>
    <x v="2"/>
    <x v="3"/>
    <x v="6"/>
  </r>
  <r>
    <x v="8"/>
    <x v="0"/>
    <x v="2"/>
    <x v="3"/>
    <x v="6"/>
  </r>
  <r>
    <x v="9"/>
    <x v="2"/>
    <x v="3"/>
    <x v="4"/>
    <x v="5"/>
  </r>
  <r>
    <x v="10"/>
    <x v="2"/>
    <x v="1"/>
    <x v="5"/>
    <x v="7"/>
  </r>
  <r>
    <x v="11"/>
    <x v="1"/>
    <x v="3"/>
    <x v="4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F68EE2-CD80-4CF7-ACAD-CC2276BBF177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F25" firstHeaderRow="0" firstDataRow="1" firstDataCol="2" rowPageCount="1" colPageCount="1"/>
  <pivotFields count="6">
    <pivotField axis="axisPage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>
      <items count="5">
        <item x="0"/>
        <item x="3"/>
        <item x="2"/>
        <item x="1"/>
        <item t="default"/>
      </items>
    </pivotField>
    <pivotField dataField="1" compact="0" subtotalTop="0" showAll="0"/>
    <pivotField dataField="1"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1">
    <i>
      <x/>
    </i>
    <i r="1">
      <x/>
    </i>
    <i r="1">
      <x v="1"/>
    </i>
    <i r="1">
      <x v="2"/>
    </i>
    <i t="default">
      <x/>
    </i>
    <i>
      <x v="1"/>
    </i>
    <i r="1">
      <x/>
    </i>
    <i r="1">
      <x v="1"/>
    </i>
    <i r="1">
      <x v="2"/>
    </i>
    <i t="default">
      <x v="1"/>
    </i>
    <i>
      <x v="2"/>
    </i>
    <i r="1">
      <x/>
    </i>
    <i r="1">
      <x v="1"/>
    </i>
    <i r="1">
      <x v="2"/>
    </i>
    <i t="default">
      <x v="2"/>
    </i>
    <i>
      <x v="3"/>
    </i>
    <i r="1">
      <x/>
    </i>
    <i r="1">
      <x v="1"/>
    </i>
    <i r="1">
      <x v="2"/>
    </i>
    <i t="default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최대 : 기본급" fld="3" subtotal="max" baseField="1" baseItem="2" numFmtId="41"/>
    <dataField name="최대 : 수당" fld="4" subtotal="max" baseField="1" baseItem="2" numFmtId="41"/>
    <dataField name="합계 : 총수령금액" fld="5" baseField="1" baseItem="1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D84D84-30ED-458A-B855-1632481B43A1}" name="표3" displayName="표3" ref="A3:E6" totalsRowShown="0">
  <autoFilter ref="A3:E6" xr:uid="{36D84D84-30ED-458A-B855-1632481B43A1}"/>
  <sortState xmlns:xlrd2="http://schemas.microsoft.com/office/spreadsheetml/2017/richdata2" ref="A4:E6">
    <sortCondition ref="D3:D6"/>
  </sortState>
  <tableColumns count="5">
    <tableColumn id="1" xr3:uid="{51A3E734-4624-40D7-8DE4-752010117814}" name="성명"/>
    <tableColumn id="2" xr3:uid="{DB3C3B19-C251-4258-8B38-5C0B3366294B}" name="부서"/>
    <tableColumn id="3" xr3:uid="{BA51E517-27E2-45EF-B557-2A3DD51C50CF}" name="직위"/>
    <tableColumn id="4" xr3:uid="{D5AD1BB4-A672-485E-B2F8-23799071898E}" name="기본급"/>
    <tableColumn id="5" xr3:uid="{4B7525BE-BCD2-44E5-B9C8-6727988F22FD}" name="수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3" workbookViewId="0">
      <selection sqref="A1:F32"/>
    </sheetView>
  </sheetViews>
  <sheetFormatPr defaultRowHeight="17.399999999999999"/>
  <cols>
    <col min="1" max="1" width="16.09765625" bestFit="1" customWidth="1"/>
    <col min="2" max="2" width="5.5" bestFit="1" customWidth="1"/>
    <col min="4" max="4" width="13.19921875" bestFit="1" customWidth="1"/>
    <col min="5" max="5" width="9.19921875" bestFit="1" customWidth="1"/>
    <col min="6" max="6" width="13.19921875" bestFit="1" customWidth="1"/>
  </cols>
  <sheetData>
    <row r="1" spans="1:6" ht="25.2">
      <c r="A1" s="37" t="s">
        <v>0</v>
      </c>
      <c r="B1" s="37"/>
      <c r="C1" s="37"/>
      <c r="D1" s="37"/>
      <c r="E1" s="37"/>
      <c r="F1" s="37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AND(FIND("SW",A4)&gt;=1,RIGHT(A4,3)="개발자")</f>
        <v>1</v>
      </c>
    </row>
    <row r="37" spans="1:4">
      <c r="A37" t="s">
        <v>134</v>
      </c>
      <c r="B37" t="s">
        <v>135</v>
      </c>
      <c r="C37" t="s">
        <v>136</v>
      </c>
      <c r="D37" t="s">
        <v>137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workbookViewId="0">
      <selection activeCell="F3" sqref="F3:F6"/>
    </sheetView>
  </sheetViews>
  <sheetFormatPr defaultRowHeight="17.399999999999999"/>
  <cols>
    <col min="1" max="2" width="12.09765625" customWidth="1"/>
    <col min="3" max="3" width="10.69921875" customWidth="1"/>
    <col min="4" max="4" width="12.3984375" bestFit="1" customWidth="1"/>
    <col min="5" max="5" width="11.8984375" customWidth="1"/>
    <col min="6" max="6" width="12" customWidth="1"/>
    <col min="7" max="7" width="2.19921875" customWidth="1"/>
    <col min="9" max="9" width="11.59765625" customWidth="1"/>
    <col min="11" max="11" width="10.1992187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>
        <f>COUNTIFS($B$9:$B$35,"*영",$E$9:$E$35,"&lt;="&amp;A3)</f>
        <v>7</v>
      </c>
      <c r="E3" s="3" t="s">
        <v>29</v>
      </c>
      <c r="F3" s="3" t="str" cm="1">
        <f t="array" ref="F3">INDEX($B$9:$B$35,MATCH(LARGE(($C$9:$C$35=E3)*$D$9:$D$35,3),($C$9:$C$35=E3)*$D$9:$D$35,0),1)</f>
        <v>장동욱</v>
      </c>
    </row>
    <row r="4" spans="1:6">
      <c r="A4" s="3">
        <v>600</v>
      </c>
      <c r="B4" s="3">
        <f t="shared" ref="B4:B5" si="0">COUNTIFS($B$9:$B$35,"*영",$E$9:$E$35,"&lt;="&amp;A4)</f>
        <v>12</v>
      </c>
      <c r="E4" s="3" t="s">
        <v>30</v>
      </c>
      <c r="F4" s="3" t="str" cm="1">
        <f t="array" ref="F4">INDEX($B$9:$B$35,MATCH(LARGE(($C$9:$C$35=E4)*$D$9:$D$35,3),($C$9:$C$35=E4)*$D$9:$D$35,0),1)</f>
        <v>장동욱</v>
      </c>
    </row>
    <row r="5" spans="1:6">
      <c r="A5" s="3">
        <v>1000</v>
      </c>
      <c r="B5" s="3">
        <f t="shared" si="0"/>
        <v>16</v>
      </c>
      <c r="E5" s="3" t="s">
        <v>31</v>
      </c>
      <c r="F5" s="3" t="str" cm="1">
        <f t="array" ref="F5">INDEX($B$9:$B$35,MATCH(LARGE(($C$9:$C$35=E5)*$D$9:$D$35,3),($C$9:$C$35=E5)*$D$9:$D$35,0),1)</f>
        <v>도부영</v>
      </c>
    </row>
    <row r="6" spans="1:6">
      <c r="E6" s="3" t="s">
        <v>32</v>
      </c>
      <c r="F6" s="3" t="str" cm="1">
        <f t="array" ref="F6">INDEX($B$9:$B$35,MATCH(LARGE(($C$9:$C$35=E6)*$D$9:$D$35,3),($C$9:$C$35=E6)*$D$9:$D$35,0),1)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6" t="e" cm="1">
        <f t="array" ref="E39">_xlfn.XLOOKUP(RIGHT(B39,1),$H$42:$J$46,$I$42:$I$46,,0)</f>
        <v>#VALUE!</v>
      </c>
      <c r="F39" s="6"/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6" t="str">
        <f t="shared" ref="E40:E46" si="2">RIGHT(B40,1)</f>
        <v>N</v>
      </c>
      <c r="F40" s="6"/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 t="str">
        <f t="shared" si="2"/>
        <v>D</v>
      </c>
      <c r="F41" s="6"/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 t="str">
        <f t="shared" si="2"/>
        <v>G</v>
      </c>
      <c r="F42" s="6"/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 t="str">
        <f t="shared" si="2"/>
        <v>K</v>
      </c>
      <c r="F43" s="6"/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 t="str">
        <f t="shared" si="2"/>
        <v>Y</v>
      </c>
      <c r="F44" s="6"/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 t="str">
        <f t="shared" si="2"/>
        <v>N</v>
      </c>
      <c r="F45" s="6"/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 t="str">
        <f t="shared" si="2"/>
        <v>D</v>
      </c>
      <c r="F46" s="6"/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2CB62-8AF9-42C2-B41B-8D9EB9F7FF2F}">
  <dimension ref="A1:E6"/>
  <sheetViews>
    <sheetView workbookViewId="0">
      <selection activeCell="D13" sqref="D13"/>
    </sheetView>
  </sheetViews>
  <sheetFormatPr defaultRowHeight="17.399999999999999"/>
  <sheetData>
    <row r="1" spans="1:5">
      <c r="A1" s="36" t="s">
        <v>173</v>
      </c>
    </row>
    <row r="3" spans="1:5">
      <c r="A3" t="s">
        <v>74</v>
      </c>
      <c r="B3" t="s">
        <v>160</v>
      </c>
      <c r="C3" t="s">
        <v>159</v>
      </c>
      <c r="D3" t="s">
        <v>168</v>
      </c>
      <c r="E3" t="s">
        <v>169</v>
      </c>
    </row>
    <row r="4" spans="1:5">
      <c r="A4" t="s">
        <v>170</v>
      </c>
      <c r="B4" t="s">
        <v>156</v>
      </c>
      <c r="C4" t="s">
        <v>152</v>
      </c>
      <c r="D4">
        <v>1200000</v>
      </c>
      <c r="E4">
        <v>180000</v>
      </c>
    </row>
    <row r="5" spans="1:5">
      <c r="A5" t="s">
        <v>171</v>
      </c>
      <c r="B5" t="s">
        <v>157</v>
      </c>
      <c r="C5" t="s">
        <v>152</v>
      </c>
      <c r="D5">
        <v>1200000</v>
      </c>
      <c r="E5">
        <v>156000</v>
      </c>
    </row>
    <row r="6" spans="1:5">
      <c r="A6" t="s">
        <v>172</v>
      </c>
      <c r="B6" t="s">
        <v>158</v>
      </c>
      <c r="C6" t="s">
        <v>152</v>
      </c>
      <c r="D6">
        <v>1200000</v>
      </c>
      <c r="E6">
        <v>180000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5"/>
  <sheetViews>
    <sheetView tabSelected="1" topLeftCell="A4" workbookViewId="0">
      <selection activeCell="F19" sqref="F19"/>
    </sheetView>
  </sheetViews>
  <sheetFormatPr defaultRowHeight="17.399999999999999"/>
  <cols>
    <col min="2" max="2" width="11.296875" bestFit="1" customWidth="1"/>
    <col min="3" max="3" width="8" bestFit="1" customWidth="1"/>
    <col min="4" max="4" width="12.296875" bestFit="1" customWidth="1"/>
    <col min="5" max="5" width="10.296875" bestFit="1" customWidth="1"/>
    <col min="6" max="6" width="16.19921875" bestFit="1" customWidth="1"/>
  </cols>
  <sheetData>
    <row r="2" spans="2:6">
      <c r="B2" s="35" t="s">
        <v>74</v>
      </c>
      <c r="C2" t="s">
        <v>150</v>
      </c>
    </row>
    <row r="4" spans="2:6">
      <c r="B4" s="35" t="s">
        <v>159</v>
      </c>
      <c r="C4" s="35" t="s">
        <v>160</v>
      </c>
      <c r="D4" t="s">
        <v>166</v>
      </c>
      <c r="E4" t="s">
        <v>167</v>
      </c>
      <c r="F4" t="s">
        <v>165</v>
      </c>
    </row>
    <row r="5" spans="2:6">
      <c r="B5" t="s">
        <v>153</v>
      </c>
      <c r="D5" s="21"/>
      <c r="E5" s="21"/>
      <c r="F5" s="21"/>
    </row>
    <row r="6" spans="2:6">
      <c r="C6" t="s">
        <v>156</v>
      </c>
      <c r="D6" s="21">
        <v>1450000</v>
      </c>
      <c r="E6" s="21">
        <v>290000</v>
      </c>
      <c r="F6" s="21">
        <v>1740000</v>
      </c>
    </row>
    <row r="7" spans="2:6">
      <c r="C7" t="s">
        <v>157</v>
      </c>
      <c r="D7" s="21">
        <v>1450000</v>
      </c>
      <c r="E7" s="21">
        <v>246500</v>
      </c>
      <c r="F7" s="21">
        <v>1696500</v>
      </c>
    </row>
    <row r="8" spans="2:6">
      <c r="C8" t="s">
        <v>158</v>
      </c>
      <c r="D8" s="21">
        <v>1450000</v>
      </c>
      <c r="E8" s="21">
        <v>246500</v>
      </c>
      <c r="F8" s="21">
        <v>1696500</v>
      </c>
    </row>
    <row r="9" spans="2:6">
      <c r="B9" t="s">
        <v>163</v>
      </c>
      <c r="D9" s="21">
        <v>1450000</v>
      </c>
      <c r="E9" s="21">
        <v>290000</v>
      </c>
      <c r="F9" s="21">
        <v>5133000</v>
      </c>
    </row>
    <row r="10" spans="2:6">
      <c r="B10" t="s">
        <v>151</v>
      </c>
      <c r="D10" s="21"/>
      <c r="E10" s="21"/>
      <c r="F10" s="21"/>
    </row>
    <row r="11" spans="2:6">
      <c r="C11" t="s">
        <v>156</v>
      </c>
      <c r="D11" s="21">
        <v>1350000</v>
      </c>
      <c r="E11" s="21">
        <v>229500</v>
      </c>
      <c r="F11" s="21">
        <v>1579500</v>
      </c>
    </row>
    <row r="12" spans="2:6">
      <c r="C12" t="s">
        <v>157</v>
      </c>
      <c r="D12" s="21">
        <v>1350000</v>
      </c>
      <c r="E12" s="21">
        <v>229500</v>
      </c>
      <c r="F12" s="21">
        <v>1579500</v>
      </c>
    </row>
    <row r="13" spans="2:6">
      <c r="C13" t="s">
        <v>158</v>
      </c>
      <c r="D13" s="21">
        <v>1350000</v>
      </c>
      <c r="E13" s="21">
        <v>202500</v>
      </c>
      <c r="F13" s="21">
        <v>1552500</v>
      </c>
    </row>
    <row r="14" spans="2:6">
      <c r="B14" t="s">
        <v>161</v>
      </c>
      <c r="D14" s="21">
        <v>1350000</v>
      </c>
      <c r="E14" s="21">
        <v>229500</v>
      </c>
      <c r="F14" s="21">
        <v>4711500</v>
      </c>
    </row>
    <row r="15" spans="2:6">
      <c r="B15" t="s">
        <v>152</v>
      </c>
      <c r="D15" s="21"/>
      <c r="E15" s="21"/>
      <c r="F15" s="21"/>
    </row>
    <row r="16" spans="2:6">
      <c r="C16" t="s">
        <v>156</v>
      </c>
      <c r="D16" s="21">
        <v>1200000</v>
      </c>
      <c r="E16" s="21">
        <v>180000</v>
      </c>
      <c r="F16" s="21">
        <v>1380000</v>
      </c>
    </row>
    <row r="17" spans="2:6">
      <c r="C17" t="s">
        <v>157</v>
      </c>
      <c r="D17" s="21">
        <v>1200000</v>
      </c>
      <c r="E17" s="21">
        <v>156000</v>
      </c>
      <c r="F17" s="21">
        <v>1356000</v>
      </c>
    </row>
    <row r="18" spans="2:6">
      <c r="C18" t="s">
        <v>158</v>
      </c>
      <c r="D18" s="21">
        <v>1200000</v>
      </c>
      <c r="E18" s="21">
        <v>180000</v>
      </c>
      <c r="F18" s="21">
        <v>1380000</v>
      </c>
    </row>
    <row r="19" spans="2:6">
      <c r="B19" t="s">
        <v>162</v>
      </c>
      <c r="D19" s="21">
        <v>1200000</v>
      </c>
      <c r="E19" s="21">
        <v>180000</v>
      </c>
      <c r="F19" s="21">
        <v>4116000</v>
      </c>
    </row>
    <row r="20" spans="2:6">
      <c r="B20" t="s">
        <v>154</v>
      </c>
      <c r="D20" s="21"/>
      <c r="E20" s="21"/>
      <c r="F20" s="21"/>
    </row>
    <row r="21" spans="2:6">
      <c r="C21" t="s">
        <v>156</v>
      </c>
      <c r="D21" s="21">
        <v>1125000</v>
      </c>
      <c r="E21" s="21">
        <v>168750</v>
      </c>
      <c r="F21" s="21">
        <v>1293750</v>
      </c>
    </row>
    <row r="22" spans="2:6">
      <c r="C22" t="s">
        <v>157</v>
      </c>
      <c r="D22" s="21">
        <v>995000</v>
      </c>
      <c r="E22" s="21">
        <v>149250</v>
      </c>
      <c r="F22" s="21">
        <v>1144250</v>
      </c>
    </row>
    <row r="23" spans="2:6">
      <c r="C23" t="s">
        <v>158</v>
      </c>
      <c r="D23" s="21">
        <v>1055000</v>
      </c>
      <c r="E23" s="21">
        <v>179350</v>
      </c>
      <c r="F23" s="21">
        <v>1234350</v>
      </c>
    </row>
    <row r="24" spans="2:6">
      <c r="B24" t="s">
        <v>164</v>
      </c>
      <c r="D24" s="21">
        <v>1125000</v>
      </c>
      <c r="E24" s="21">
        <v>179350</v>
      </c>
      <c r="F24" s="21">
        <v>3672350</v>
      </c>
    </row>
    <row r="25" spans="2:6">
      <c r="B25" t="s">
        <v>155</v>
      </c>
      <c r="D25" s="21">
        <v>1450000</v>
      </c>
      <c r="E25" s="21">
        <v>290000</v>
      </c>
      <c r="F25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A74D-0C34-4390-ABDF-1F76F83B5447}">
  <sheetPr codeName="Sheet8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5" bestFit="1" customWidth="1"/>
    <col min="4" max="6" width="11.69921875" bestFit="1" customWidth="1" outlineLevel="1"/>
  </cols>
  <sheetData>
    <row r="1" spans="2:6" ht="18" thickBot="1"/>
    <row r="2" spans="2:6">
      <c r="B2" s="24" t="s">
        <v>143</v>
      </c>
      <c r="C2" s="25"/>
      <c r="D2" s="31"/>
      <c r="E2" s="31"/>
      <c r="F2" s="31"/>
    </row>
    <row r="3" spans="2:6" collapsed="1">
      <c r="B3" s="23"/>
      <c r="C3" s="23"/>
      <c r="D3" s="32" t="s">
        <v>145</v>
      </c>
      <c r="E3" s="32" t="s">
        <v>140</v>
      </c>
      <c r="F3" s="32" t="s">
        <v>142</v>
      </c>
    </row>
    <row r="4" spans="2:6" ht="46.8" hidden="1" outlineLevel="1">
      <c r="B4" s="27"/>
      <c r="C4" s="27"/>
      <c r="E4" s="34" t="s">
        <v>141</v>
      </c>
      <c r="F4" s="34" t="s">
        <v>141</v>
      </c>
    </row>
    <row r="5" spans="2:6">
      <c r="B5" s="28" t="s">
        <v>144</v>
      </c>
      <c r="C5" s="29"/>
      <c r="D5" s="26"/>
      <c r="E5" s="26"/>
      <c r="F5" s="26"/>
    </row>
    <row r="6" spans="2:6" outlineLevel="1">
      <c r="B6" s="27"/>
      <c r="C6" s="27" t="s">
        <v>138</v>
      </c>
      <c r="D6" s="21">
        <v>20000000</v>
      </c>
      <c r="E6" s="33">
        <v>30000000</v>
      </c>
      <c r="F6" s="33">
        <v>15000000</v>
      </c>
    </row>
    <row r="7" spans="2:6">
      <c r="B7" s="28" t="s">
        <v>146</v>
      </c>
      <c r="C7" s="29"/>
      <c r="D7" s="26"/>
      <c r="E7" s="26"/>
      <c r="F7" s="26"/>
    </row>
    <row r="8" spans="2:6" ht="18" outlineLevel="1" thickBot="1">
      <c r="B8" s="30"/>
      <c r="C8" s="30" t="s">
        <v>139</v>
      </c>
      <c r="D8" s="22">
        <v>622124.36321312899</v>
      </c>
      <c r="E8" s="22">
        <v>933186.54481969296</v>
      </c>
      <c r="F8" s="22">
        <v>466593.27240984602</v>
      </c>
    </row>
    <row r="9" spans="2:6">
      <c r="B9" t="s">
        <v>147</v>
      </c>
    </row>
    <row r="10" spans="2:6">
      <c r="B10" t="s">
        <v>148</v>
      </c>
    </row>
    <row r="11" spans="2:6">
      <c r="B11" t="s">
        <v>149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7.399999999999999"/>
  <cols>
    <col min="1" max="1" width="4.8984375" customWidth="1"/>
    <col min="2" max="2" width="14.3984375" bestFit="1" customWidth="1"/>
    <col min="3" max="3" width="11.8984375" bestFit="1" customWidth="1"/>
  </cols>
  <sheetData>
    <row r="1" spans="2:3" ht="18" thickBot="1"/>
    <row r="2" spans="2:3" ht="18" thickBot="1">
      <c r="B2" s="38" t="s">
        <v>68</v>
      </c>
      <c r="C2" s="39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8" thickBot="1">
      <c r="B6" s="12" t="s">
        <v>72</v>
      </c>
      <c r="C6" s="13">
        <f>PMT(C4/12,C5,-$C3)</f>
        <v>622124.36321312876</v>
      </c>
    </row>
  </sheetData>
  <scenarios current="0" show="0" sqref="C6">
    <scenario name="대출금 증가" locked="1" count="1" user="김민석" comment="만든 사람 김민석 날짜 2025-02-07">
      <inputCells r="C3" val="30000000" numFmtId="41"/>
    </scenario>
    <scenario name="대출금 감소" locked="1" count="1" user="김민석" comment="만든 사람 김민석 날짜 2025-02-07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CF3C2B07-4EC1-4A52-B4E4-36A4E161F83D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opLeftCell="A10" workbookViewId="0">
      <selection activeCell="I25" sqref="I25"/>
    </sheetView>
  </sheetViews>
  <sheetFormatPr defaultRowHeight="17.399999999999999"/>
  <sheetData>
    <row r="1" spans="1:6">
      <c r="B1" s="40" t="s">
        <v>73</v>
      </c>
      <c r="C1" s="40"/>
      <c r="D1" s="40"/>
      <c r="E1" s="40"/>
      <c r="F1" s="40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J2" sqref="J2"/>
    </sheetView>
  </sheetViews>
  <sheetFormatPr defaultRowHeight="17.399999999999999"/>
  <cols>
    <col min="1" max="1" width="6.3984375" bestFit="1" customWidth="1"/>
    <col min="2" max="2" width="7.097656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106</v>
      </c>
      <c r="B6" s="18" t="s">
        <v>107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108</v>
      </c>
      <c r="B7" s="18" t="s">
        <v>109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110</v>
      </c>
      <c r="B8" s="18" t="s">
        <v>111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112</v>
      </c>
      <c r="B9" s="18" t="s">
        <v>109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113</v>
      </c>
      <c r="B10" s="18" t="s">
        <v>107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114</v>
      </c>
      <c r="B11" s="18" t="s">
        <v>109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115</v>
      </c>
      <c r="B12" s="18" t="s">
        <v>109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>
      <selection activeCell="H13" sqref="H13"/>
    </sheetView>
  </sheetViews>
  <sheetFormatPr defaultRowHeight="17.399999999999999"/>
  <sheetData>
    <row r="2" spans="1:9">
      <c r="H2" t="s">
        <v>116</v>
      </c>
      <c r="I2" t="s">
        <v>74</v>
      </c>
    </row>
    <row r="3" spans="1:9" ht="19.2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68580</xdr:colOff>
                <xdr:row>1</xdr:row>
                <xdr:rowOff>0</xdr:rowOff>
              </from>
              <to>
                <xdr:col>4</xdr:col>
                <xdr:colOff>655320</xdr:colOff>
                <xdr:row>2</xdr:row>
                <xdr:rowOff>121920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대출금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민석 김</cp:lastModifiedBy>
  <cp:lastPrinted>2025-02-07T07:38:16Z</cp:lastPrinted>
  <dcterms:created xsi:type="dcterms:W3CDTF">2023-05-12T01:27:33Z</dcterms:created>
  <dcterms:modified xsi:type="dcterms:W3CDTF">2025-02-07T14:01:28Z</dcterms:modified>
</cp:coreProperties>
</file>