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BNUL\Desktop\길벗컴활1급_update_20250108\01 엑셀\04 실전모의고사\"/>
    </mc:Choice>
  </mc:AlternateContent>
  <xr:revisionPtr revIDLastSave="0" documentId="13_ncr:1_{65F5C09E-A8B8-4EF7-82B9-1A847BB389D6}" xr6:coauthVersionLast="37" xr6:coauthVersionMax="47" xr10:uidLastSave="{00000000-0000-0000-0000-000000000000}"/>
  <bookViews>
    <workbookView xWindow="-120" yWindow="-120" windowWidth="29040" windowHeight="15840" activeTab="7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79021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 l="1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5" i="2"/>
  <c r="B4" i="2"/>
  <c r="B3" i="2"/>
  <c r="A35" i="1"/>
  <c r="F41" i="2"/>
  <c r="F45" i="2"/>
  <c r="F42" i="2"/>
  <c r="F46" i="2"/>
  <c r="F43" i="2"/>
  <c r="F40" i="2"/>
  <c r="F44" i="2"/>
  <c r="F39" i="2"/>
  <c r="C6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0E06A7-A56E-489F-B553-FDB65D686B1B}" name="MS Access Database_Query" type="1" refreshedVersion="6">
    <dbPr connection="DSN=MS Access Database;DBQ=C:\Users\CBNUL\Desktop\길벗컴활1급_update_20250108\01 엑셀\04 실전모의고사\급여현황.accdb;DefaultDir=C:\Users\CBNUL\Desktop\길벗컴활1급_update_20250108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sharedStrings.xml><?xml version="1.0" encoding="utf-8"?>
<sst xmlns="http://schemas.openxmlformats.org/spreadsheetml/2006/main" count="328" uniqueCount="178">
  <si>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</si>
  <si>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</si>
  <si>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</si>
  <si>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</si>
  <si>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</si>
  <si>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</si>
  <si>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</si>
  <si>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</si>
  <si>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</si>
  <si>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</si>
  <si>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</si>
  <si>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</si>
  <si>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</si>
  <si>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</si>
  <si>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</si>
  <si>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</si>
  <si>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</si>
  <si>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</si>
  <si>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</si>
  <si>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</si>
  <si>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</si>
  <si>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</si>
  <si>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</si>
  <si>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</si>
  <si>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</si>
  <si>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</si>
  <si>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</si>
  <si>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</si>
  <si>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</si>
  <si>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</si>
  <si>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</si>
  <si>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</si>
  <si>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</si>
  <si>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</si>
  <si>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</si>
  <si>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</si>
  <si>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</si>
  <si>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</si>
  <si>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</si>
  <si>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</si>
  <si>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</si>
  <si>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</si>
  <si>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</si>
  <si>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</si>
  <si>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</si>
  <si>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</si>
  <si>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</si>
  <si>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</si>
  <si>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</si>
  <si>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</si>
  <si>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</si>
  <si>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</si>
  <si>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</si>
  <si>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</si>
  <si>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</si>
  <si>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</si>
  <si>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</si>
  <si>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</si>
  <si>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</si>
  <si>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</si>
  <si>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</si>
  <si>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</si>
  <si>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</si>
  <si>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</si>
  <si>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</si>
  <si>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</si>
  <si>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</si>
  <si>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</si>
  <si>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</si>
  <si>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</si>
  <si>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</si>
  <si>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</si>
  <si>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</si>
  <si>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</si>
  <si>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</si>
  <si>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</si>
  <si>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</si>
  <si>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</si>
  <si>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</si>
  <si>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</si>
  <si>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</si>
  <si>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</si>
  <si>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</si>
  <si>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</si>
  <si>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</si>
  <si>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</si>
  <si>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</si>
  <si>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</si>
  <si>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</si>
  <si>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</si>
  <si>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</si>
  <si>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</si>
  <si>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</si>
  <si>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</si>
  <si>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</si>
  <si>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</si>
  <si>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</si>
  <si>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</si>
  <si>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</si>
  <si>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</si>
  <si>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</si>
  <si>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</si>
  <si>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</si>
  <si>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</si>
  <si>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</si>
  <si>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</si>
  <si>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</si>
  <si>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</si>
  <si>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</si>
  <si>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</si>
  <si>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</si>
  <si>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</si>
  <si>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</si>
  <si>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</si>
  <si>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</si>
  <si>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</si>
  <si>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</si>
  <si>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</si>
  <si>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</si>
  <si>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</si>
  <si>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</si>
  <si>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</si>
  <si>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</si>
  <si>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</si>
  <si>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</si>
  <si>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</si>
  <si>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</si>
  <si>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</si>
  <si>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</si>
  <si>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</si>
  <si>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</si>
  <si>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</si>
  <si>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</si>
  <si>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</si>
  <si>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</si>
  <si>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직위</t>
  </si>
  <si>
    <t>과장</t>
  </si>
  <si>
    <t>대리</t>
  </si>
  <si>
    <t>부장</t>
  </si>
  <si>
    <t>사원</t>
  </si>
  <si>
    <t>총합계</t>
  </si>
  <si>
    <t>부서</t>
  </si>
  <si>
    <t>기획부</t>
  </si>
  <si>
    <t>판매부</t>
  </si>
  <si>
    <t>홍보부</t>
  </si>
  <si>
    <t>개수 : 성명</t>
  </si>
  <si>
    <t>최대 : 수당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</si>
  <si>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</si>
  <si>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</si>
  <si>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</si>
  <si>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</si>
  <si>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</si>
  <si>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</si>
  <si>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</si>
  <si>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</si>
  <si>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인사고과</t>
  </si>
  <si>
    <t>기본급</t>
  </si>
  <si>
    <t>상여비율</t>
  </si>
  <si>
    <t>수당</t>
  </si>
  <si>
    <t>총급여액</t>
  </si>
  <si>
    <t>없음</t>
  </si>
  <si>
    <t>합계 : 총수령금액</t>
  </si>
  <si>
    <t>주지연</t>
  </si>
  <si>
    <t>김동지</t>
  </si>
  <si>
    <t>오여령</t>
  </si>
  <si>
    <t>$C$3</t>
  </si>
  <si>
    <t>$C$6</t>
  </si>
  <si>
    <t>대출금 증가</t>
  </si>
  <si>
    <t>만든 사람 CBNUL 날짜 2025-01-30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</si>
  <si>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</si>
  <si>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</si>
  <si>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</si>
  <si>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</si>
  <si>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</si>
  <si>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</si>
  <si>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</si>
  <si>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</si>
  <si>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배달누락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</si>
</sst>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표달성&quot;;[&lt;=100]&quot;원인파악&quot;;&quot; &quot;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TOEIC/TOEFL</a:t>
            </a:r>
            <a:r>
              <a:rPr lang="en-US" altLang="ko-KR" baseline="0"/>
              <a:t> </a:t>
            </a:r>
            <a:r>
              <a:rPr lang="ko-KR" altLang="en-US" baseline="0"/>
              <a:t>점수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8577084C-719A-4AF8-8C14-49F3C6AB91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B9C2069F-088A-490E-8CF8-F91658BA21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BNUL" refreshedDate="45687.383647337963" createdVersion="6" refreshedVersion="6" minRefreshableVersion="3" recordCount="12" xr:uid="{8FBE792B-384B-4CA1-894A-1C6725DAC5B0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D3D07C-4D1A-4B70-ABF7-28366BE6579D}" name="피벗 테이블1" cacheId="3" applyNumberFormats="0" applyBorderFormats="0" applyFontFormats="0" applyPatternFormats="0" applyAlignmentFormats="0" applyWidthHeightFormats="1" dataCaption="값" errorCaption="없음" showError="1" updatedVersion="6" minRefreshableVersion="3" useAutoFormatting="1" itemPrintTitles="1" createdVersion="6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0243F5-B3EA-479E-95CF-4D35BAF2012A}" name="표2" displayName="표2" ref="A1:H4" totalsRowShown="0">
  <autoFilter ref="A1:H4" xr:uid="{37B37526-9BFC-4E50-9B19-2788B1C18545}"/>
  <tableColumns count="8">
    <tableColumn id="1" xr3:uid="{C6AE6582-F9E4-4A72-92E5-1E6ED352F9D7}" name="성명"/>
    <tableColumn id="2" xr3:uid="{B3E85823-493D-48EC-985C-0C59CD2E536C}" name="부서"/>
    <tableColumn id="3" xr3:uid="{29018345-0E69-48DB-8978-61B4E71253B1}" name="직위"/>
    <tableColumn id="4" xr3:uid="{93D51B89-CFBE-48D5-9FDC-ABFAA4F14A97}" name="인사고과"/>
    <tableColumn id="5" xr3:uid="{3A08BED6-F8D1-4D6F-83DF-A3C798AD1381}" name="기본급"/>
    <tableColumn id="6" xr3:uid="{737AC64A-C8C5-4563-A476-376050F23F4E}" name="상여비율"/>
    <tableColumn id="7" xr3:uid="{B5A92887-CC50-4138-9451-803E2BDCF6C5}" name="수당"/>
    <tableColumn id="8" xr3:uid="{288F9430-0696-44DC-B06C-1B285A802D2E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3" zoomScale="85" zoomScaleNormal="85" workbookViewId="0">
      <selection activeCell="E35" sqref="E35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 $A4), RIGHT($A4, 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OR(MAX($E$4:$E$32), 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6" workbookViewId="0">
      <selection activeCell="L35" sqref="L35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 "&gt;=300")&amp;"건"</f>
        <v>17건</v>
      </c>
      <c r="E3" s="3" t="s">
        <v>29</v>
      </c>
      <c r="F3" s="3" t="str">
        <f t="array" ref="F3">INDEX($B$9:$D$35, MATCH(LARGE($D$9:$D$35*($C$9:$C$35=E3),3), $D$9:$D$35*($C$9:$C$35=E3),0), 1)</f>
        <v>장동욱</v>
      </c>
    </row>
    <row r="4" spans="1:6">
      <c r="A4" s="3">
        <v>600</v>
      </c>
      <c r="B4" s="3" t="str">
        <f>COUNTIFS($E$9:$E$35, "&gt;=600")&amp;"건"</f>
        <v>7건</v>
      </c>
      <c r="E4" s="3" t="s">
        <v>30</v>
      </c>
      <c r="F4" s="3" t="str">
        <f t="array" ref="F4">INDEX($B$9:$D$35, MATCH(LARGE($D$9:$D$35*($C$9:$C$35=E4),3), $D$9:$D$35*($C$9:$C$35=E4),0), 1)</f>
        <v>장동욱</v>
      </c>
    </row>
    <row r="5" spans="1:6">
      <c r="A5" s="3">
        <v>1000</v>
      </c>
      <c r="B5" s="3" t="str">
        <f>COUNTIFS($E$9:$E$35, "&gt;=1000")&amp;"건"</f>
        <v>0건</v>
      </c>
      <c r="E5" s="3" t="s">
        <v>31</v>
      </c>
      <c r="F5" s="3" t="str">
        <f t="array" ref="F5">INDEX($B$9:$D$35, MATCH(LARGE($D$9:$D$35*($C$9:$C$35=E5),3), $D$9:$D$35*($C$9:$C$35=E5),0), 1)</f>
        <v>도부영</v>
      </c>
    </row>
    <row r="6" spans="1:6">
      <c r="E6" s="3" t="s">
        <v>32</v>
      </c>
      <c r="F6" s="3" t="str">
        <f t="array" ref="F6">INDEX($B$9:$D$35, MATCH(LARGE($D$9:$D$35*($C$9:$C$35=E6),3), $D$9:$D$35*($C$9:$C$35=E6),0), 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177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 "0", "9"))</f>
        <v>Y291K</v>
      </c>
      <c r="C39" s="3" t="s">
        <v>49</v>
      </c>
      <c r="D39" s="6">
        <v>45</v>
      </c>
      <c r="E39" s="6">
        <f>D39*VLOOKUP(RIGHT(A39,1),$H$42:$I$46, 2,FALSE) -( D39*(VLOOKUP(RIGHT(A39,1),$H$42:$I$46, 2,FALSE))*(VLOOKUP(RIGHT(A39,1), $H$42:$J$46, 3,FALSE)))</f>
        <v>128250</v>
      </c>
      <c r="F39" s="6">
        <f>fn이익금(E39,C39,D39)</f>
        <v>38475</v>
      </c>
      <c r="K39" s="21"/>
    </row>
    <row r="40" spans="1:11">
      <c r="A40" s="3" t="s">
        <v>50</v>
      </c>
      <c r="B40" s="3" t="str">
        <f t="shared" ref="B40:B46" si="0">UPPER(SUBSTITUTE(A40, "0", "9"))</f>
        <v>B459N</v>
      </c>
      <c r="C40" s="3" t="s">
        <v>51</v>
      </c>
      <c r="D40" s="6">
        <v>89</v>
      </c>
      <c r="E40" s="6">
        <f t="shared" ref="E40:E46" si="1">D40*VLOOKUP(RIGHT(A40,1),$H$42:$I$46, 2,FALSE) -( D40*(VLOOKUP(RIGHT(A40,1),$H$42:$I$46, 2,FALSE))*(VLOOKUP(RIGHT(A40,1), $H$42:$J$46, 3,FALSE)))</f>
        <v>372465</v>
      </c>
      <c r="F40" s="6">
        <f t="shared" ref="F40:F46" si="2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6">
        <f t="shared" si="1"/>
        <v>338100</v>
      </c>
      <c r="F41" s="6">
        <f t="shared" si="2"/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6">
        <f t="shared" si="1"/>
        <v>151200</v>
      </c>
      <c r="F42" s="6">
        <f t="shared" si="2"/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6">
        <f t="shared" si="1"/>
        <v>342000</v>
      </c>
      <c r="F43" s="6">
        <f t="shared" si="2"/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6">
        <f t="shared" si="1"/>
        <v>360960</v>
      </c>
      <c r="F44" s="6">
        <f t="shared" si="2"/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6">
        <f t="shared" si="1"/>
        <v>1360125</v>
      </c>
      <c r="F45" s="6">
        <f t="shared" si="2"/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6">
        <f t="shared" si="1"/>
        <v>88200</v>
      </c>
      <c r="F46" s="6">
        <f t="shared" si="2"/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E83E-F3D3-4BEA-8D14-4D8CE5FEF2E3}">
  <sheetPr codeName="Sheet8"/>
  <dimension ref="A1:H4"/>
  <sheetViews>
    <sheetView workbookViewId="0">
      <selection activeCell="L26" sqref="L26"/>
    </sheetView>
  </sheetViews>
  <sheetFormatPr defaultRowHeight="16.5"/>
  <cols>
    <col min="4" max="4" width="10.25" customWidth="1"/>
    <col min="6" max="6" width="10.25" customWidth="1"/>
    <col min="8" max="8" width="10.25" customWidth="1"/>
  </cols>
  <sheetData>
    <row r="1" spans="1:8">
      <c r="A1" t="s">
        <v>74</v>
      </c>
      <c r="B1" t="s">
        <v>141</v>
      </c>
      <c r="C1" t="s">
        <v>135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</row>
    <row r="2" spans="1:8">
      <c r="A2" t="s">
        <v>162</v>
      </c>
      <c r="B2" t="s">
        <v>142</v>
      </c>
      <c r="C2" t="s">
        <v>137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143</v>
      </c>
      <c r="C3" t="s">
        <v>137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144</v>
      </c>
      <c r="C4" t="s">
        <v>137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I10" sqref="I10"/>
    </sheetView>
  </sheetViews>
  <sheetFormatPr defaultRowHeight="16.5"/>
  <cols>
    <col min="2" max="2" width="7.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6" t="s">
        <v>74</v>
      </c>
      <c r="C2" t="s">
        <v>134</v>
      </c>
    </row>
    <row r="4" spans="2:6">
      <c r="B4" s="26" t="s">
        <v>135</v>
      </c>
      <c r="C4" s="26" t="s">
        <v>141</v>
      </c>
      <c r="D4" t="s">
        <v>145</v>
      </c>
      <c r="E4" t="s">
        <v>146</v>
      </c>
      <c r="F4" t="s">
        <v>161</v>
      </c>
    </row>
    <row r="5" spans="2:6">
      <c r="B5" t="s">
        <v>138</v>
      </c>
      <c r="D5" s="27"/>
      <c r="E5" s="21"/>
      <c r="F5" s="21"/>
    </row>
    <row r="6" spans="2:6">
      <c r="C6" t="s">
        <v>142</v>
      </c>
      <c r="D6" s="27">
        <v>1</v>
      </c>
      <c r="E6" s="21">
        <v>290000</v>
      </c>
      <c r="F6" s="21">
        <v>1740000</v>
      </c>
    </row>
    <row r="7" spans="2:6">
      <c r="C7" t="s">
        <v>143</v>
      </c>
      <c r="D7" s="27">
        <v>1</v>
      </c>
      <c r="E7" s="21">
        <v>246500</v>
      </c>
      <c r="F7" s="21">
        <v>1696500</v>
      </c>
    </row>
    <row r="8" spans="2:6">
      <c r="C8" t="s">
        <v>144</v>
      </c>
      <c r="D8" s="27">
        <v>1</v>
      </c>
      <c r="E8" s="21">
        <v>246500</v>
      </c>
      <c r="F8" s="21">
        <v>1696500</v>
      </c>
    </row>
    <row r="9" spans="2:6">
      <c r="B9" t="s">
        <v>151</v>
      </c>
      <c r="D9" s="27">
        <v>0</v>
      </c>
      <c r="E9" s="21">
        <v>783000</v>
      </c>
      <c r="F9" s="21"/>
    </row>
    <row r="10" spans="2:6">
      <c r="B10" t="s">
        <v>152</v>
      </c>
      <c r="D10" s="27" t="s">
        <v>160</v>
      </c>
      <c r="E10" s="21">
        <v>261000</v>
      </c>
      <c r="F10" s="21"/>
    </row>
    <row r="11" spans="2:6">
      <c r="B11" t="s">
        <v>136</v>
      </c>
      <c r="D11" s="27"/>
      <c r="E11" s="21"/>
      <c r="F11" s="21"/>
    </row>
    <row r="12" spans="2:6">
      <c r="C12" t="s">
        <v>142</v>
      </c>
      <c r="D12" s="27">
        <v>1</v>
      </c>
      <c r="E12" s="21">
        <v>229500</v>
      </c>
      <c r="F12" s="21">
        <v>1579500</v>
      </c>
    </row>
    <row r="13" spans="2:6">
      <c r="C13" t="s">
        <v>143</v>
      </c>
      <c r="D13" s="27">
        <v>1</v>
      </c>
      <c r="E13" s="21">
        <v>229500</v>
      </c>
      <c r="F13" s="21">
        <v>1579500</v>
      </c>
    </row>
    <row r="14" spans="2:6">
      <c r="C14" t="s">
        <v>144</v>
      </c>
      <c r="D14" s="27">
        <v>1</v>
      </c>
      <c r="E14" s="21">
        <v>202500</v>
      </c>
      <c r="F14" s="21">
        <v>1552500</v>
      </c>
    </row>
    <row r="15" spans="2:6" ht="17.25" customHeight="1">
      <c r="B15" t="s">
        <v>147</v>
      </c>
      <c r="D15" s="27">
        <v>0</v>
      </c>
      <c r="E15" s="21">
        <v>661500</v>
      </c>
      <c r="F15" s="21"/>
    </row>
    <row r="16" spans="2:6" ht="17.25" customHeight="1">
      <c r="B16" t="s">
        <v>148</v>
      </c>
      <c r="D16" s="27" t="s">
        <v>160</v>
      </c>
      <c r="E16" s="21">
        <v>220500</v>
      </c>
      <c r="F16" s="21"/>
    </row>
    <row r="17" spans="2:6" ht="17.25" customHeight="1">
      <c r="B17" t="s">
        <v>137</v>
      </c>
      <c r="D17" s="27"/>
      <c r="E17" s="21"/>
      <c r="F17" s="21"/>
    </row>
    <row r="18" spans="2:6">
      <c r="C18" t="s">
        <v>142</v>
      </c>
      <c r="D18" s="27">
        <v>1</v>
      </c>
      <c r="E18" s="21">
        <v>180000</v>
      </c>
      <c r="F18" s="21">
        <v>1380000</v>
      </c>
    </row>
    <row r="19" spans="2:6">
      <c r="C19" t="s">
        <v>143</v>
      </c>
      <c r="D19" s="27">
        <v>1</v>
      </c>
      <c r="E19" s="21">
        <v>156000</v>
      </c>
      <c r="F19" s="21">
        <v>1356000</v>
      </c>
    </row>
    <row r="20" spans="2:6">
      <c r="C20" t="s">
        <v>144</v>
      </c>
      <c r="D20" s="27">
        <v>1</v>
      </c>
      <c r="E20" s="21">
        <v>180000</v>
      </c>
      <c r="F20" s="21">
        <v>1380000</v>
      </c>
    </row>
    <row r="21" spans="2:6">
      <c r="B21" t="s">
        <v>149</v>
      </c>
      <c r="D21" s="27">
        <v>0</v>
      </c>
      <c r="E21" s="21">
        <v>516000</v>
      </c>
      <c r="F21" s="21"/>
    </row>
    <row r="22" spans="2:6">
      <c r="B22" t="s">
        <v>150</v>
      </c>
      <c r="D22" s="27" t="s">
        <v>160</v>
      </c>
      <c r="E22" s="21">
        <v>172000</v>
      </c>
      <c r="F22" s="21"/>
    </row>
    <row r="23" spans="2:6">
      <c r="B23" t="s">
        <v>139</v>
      </c>
      <c r="D23" s="27"/>
      <c r="E23" s="21"/>
      <c r="F23" s="21"/>
    </row>
    <row r="24" spans="2:6">
      <c r="C24" t="s">
        <v>142</v>
      </c>
      <c r="D24" s="27">
        <v>1</v>
      </c>
      <c r="E24" s="21">
        <v>168750</v>
      </c>
      <c r="F24" s="21">
        <v>1293750</v>
      </c>
    </row>
    <row r="25" spans="2:6">
      <c r="C25" t="s">
        <v>143</v>
      </c>
      <c r="D25" s="27">
        <v>1</v>
      </c>
      <c r="E25" s="21">
        <v>149250</v>
      </c>
      <c r="F25" s="21">
        <v>1144250</v>
      </c>
    </row>
    <row r="26" spans="2:6">
      <c r="C26" t="s">
        <v>144</v>
      </c>
      <c r="D26" s="27">
        <v>1</v>
      </c>
      <c r="E26" s="21">
        <v>179350</v>
      </c>
      <c r="F26" s="21">
        <v>1234350</v>
      </c>
    </row>
    <row r="27" spans="2:6">
      <c r="B27" t="s">
        <v>153</v>
      </c>
      <c r="D27" s="27">
        <v>0</v>
      </c>
      <c r="E27" s="21">
        <v>497350</v>
      </c>
      <c r="F27" s="21"/>
    </row>
    <row r="28" spans="2:6">
      <c r="B28" t="s">
        <v>154</v>
      </c>
      <c r="D28" s="27" t="s">
        <v>160</v>
      </c>
      <c r="E28" s="21">
        <v>165783.33333333334</v>
      </c>
      <c r="F28" s="21"/>
    </row>
    <row r="29" spans="2:6">
      <c r="B29" t="s">
        <v>140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539A-43FF-4B80-86A5-5202640AC2BB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2" t="s">
        <v>170</v>
      </c>
      <c r="C2" s="33"/>
      <c r="D2" s="39"/>
      <c r="E2" s="39"/>
      <c r="F2" s="39"/>
    </row>
    <row r="3" spans="2:6" collapsed="1">
      <c r="B3" s="31"/>
      <c r="C3" s="31"/>
      <c r="D3" s="40" t="s">
        <v>172</v>
      </c>
      <c r="E3" s="40" t="s">
        <v>167</v>
      </c>
      <c r="F3" s="40" t="s">
        <v>169</v>
      </c>
    </row>
    <row r="4" spans="2:6" ht="40.5" hidden="1" outlineLevel="1">
      <c r="B4" s="35"/>
      <c r="C4" s="35"/>
      <c r="D4" s="28"/>
      <c r="E4" s="42" t="s">
        <v>168</v>
      </c>
      <c r="F4" s="42" t="s">
        <v>168</v>
      </c>
    </row>
    <row r="5" spans="2:6">
      <c r="B5" s="36" t="s">
        <v>171</v>
      </c>
      <c r="C5" s="37"/>
      <c r="D5" s="34"/>
      <c r="E5" s="34"/>
      <c r="F5" s="34"/>
    </row>
    <row r="6" spans="2:6" outlineLevel="1">
      <c r="B6" s="35"/>
      <c r="C6" s="35" t="s">
        <v>165</v>
      </c>
      <c r="D6" s="29">
        <v>20000000</v>
      </c>
      <c r="E6" s="41">
        <v>30000000</v>
      </c>
      <c r="F6" s="41">
        <v>15000000</v>
      </c>
    </row>
    <row r="7" spans="2:6">
      <c r="B7" s="36" t="s">
        <v>173</v>
      </c>
      <c r="C7" s="37"/>
      <c r="D7" s="34"/>
      <c r="E7" s="34"/>
      <c r="F7" s="34"/>
    </row>
    <row r="8" spans="2:6" ht="17.25" outlineLevel="1" thickBot="1">
      <c r="B8" s="38"/>
      <c r="C8" s="38" t="s">
        <v>166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CBNUL" comment="만든 사람 CBNUL 날짜 2025-01-30">
      <inputCells r="C3" val="30000000" numFmtId="41"/>
    </scenario>
    <scenario name="대출금 감소" locked="1" count="1" user="CBNUL" comment="만든 사람 CBNUL 날짜 2025-01-30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332ECC4-1A18-45BC-ACF8-D5238C36C473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M15" sqref="M15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1:N22"/>
  <sheetViews>
    <sheetView tabSelected="1" workbookViewId="0">
      <selection activeCell="N25" sqref="N25"/>
    </sheetView>
  </sheetViews>
  <sheetFormatPr defaultRowHeight="16.5"/>
  <cols>
    <col min="1" max="1" width="6.375" bestFit="1" customWidth="1"/>
    <col min="2" max="2" width="7.125" bestFit="1" customWidth="1"/>
    <col min="3" max="5" width="7.5" customWidth="1"/>
    <col min="6" max="14" width="7.5" style="27" customWidth="1"/>
    <col min="15" max="16384" width="9" style="27"/>
  </cols>
  <sheetData>
    <row r="1" spans="1:14" customFormat="1"/>
    <row r="2" spans="1:14" customFormat="1" ht="21" customHeight="1"/>
    <row r="3" spans="1:14" customFormat="1">
      <c r="A3" t="s">
        <v>89</v>
      </c>
    </row>
    <row r="4" spans="1:14" customFormat="1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 customFormat="1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 customFormat="1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 customFormat="1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 customFormat="1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 customFormat="1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 customFormat="1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 customFormat="1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 customFormat="1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  <row r="13" spans="1:14" customFormat="1"/>
    <row r="14" spans="1:14">
      <c r="F14"/>
      <c r="G14"/>
      <c r="H14"/>
    </row>
    <row r="15" spans="1:14">
      <c r="F15"/>
      <c r="G15"/>
      <c r="H15"/>
    </row>
    <row r="16" spans="1:14">
      <c r="F16"/>
      <c r="G16"/>
      <c r="H16"/>
    </row>
    <row r="17" spans="6:8">
      <c r="F17"/>
      <c r="G17"/>
      <c r="H17"/>
    </row>
    <row r="18" spans="6:8">
      <c r="F18"/>
      <c r="G18"/>
      <c r="H18"/>
    </row>
    <row r="19" spans="6:8">
      <c r="F19"/>
      <c r="G19"/>
      <c r="H19"/>
    </row>
    <row r="20" spans="6:8">
      <c r="F20"/>
      <c r="G20"/>
      <c r="H20"/>
    </row>
    <row r="21" spans="6:8">
      <c r="F21"/>
      <c r="G21"/>
      <c r="H21"/>
    </row>
    <row r="22" spans="6:8">
      <c r="F22"/>
      <c r="G22"/>
      <c r="H22"/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CBNUL</cp:lastModifiedBy>
  <cp:lastPrinted>2025-01-30T00:11:03Z</cp:lastPrinted>
  <dcterms:created xsi:type="dcterms:W3CDTF">2023-05-12T01:27:33Z</dcterms:created>
  <dcterms:modified xsi:type="dcterms:W3CDTF">2025-01-30T01:10:46Z</dcterms:modified>
</cp:coreProperties>
</file>