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F:\컴활1급\수업\실기\2026_컴활1급실기_기본서(20251121)\2026기본서_컴활1급실기\01 엑셀\04 실전모의고사\"/>
    </mc:Choice>
  </mc:AlternateContent>
  <xr:revisionPtr revIDLastSave="0" documentId="13_ncr:1_{0A627B8E-9D33-4433-97F2-AC97CEC993EB}" xr6:coauthVersionLast="47" xr6:coauthVersionMax="47" xr10:uidLastSave="{00000000-0000-0000-0000-000000000000}"/>
  <bookViews>
    <workbookView xWindow="-120" yWindow="-120" windowWidth="29040" windowHeight="15840" activeTab="8" xr2:uid="{687888A0-7169-4D04-8AED-D6529133C41D}"/>
  </bookViews>
  <sheets>
    <sheet name="기본작업" sheetId="1" r:id="rId1"/>
    <sheet name="계산작업" sheetId="2" r:id="rId2"/>
    <sheet name="대리" sheetId="10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" i="2" l="1" a="1"/>
  <c r="F4" i="2" s="1"/>
  <c r="F5" i="2" a="1"/>
  <c r="F5" i="2" s="1"/>
  <c r="F6" i="2" a="1"/>
  <c r="F6" i="2" s="1"/>
  <c r="F3" i="2" a="1"/>
  <c r="F3" i="2" s="1"/>
  <c r="B4" i="2"/>
  <c r="B5" i="2"/>
  <c r="B3" i="2"/>
  <c r="E40" i="2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A35" i="1"/>
  <c r="C6" i="4"/>
  <c r="F45" i="2" a="1"/>
  <c r="F41" i="2" a="1"/>
  <c r="F42" i="2" a="1"/>
  <c r="F43" i="2" a="1"/>
  <c r="F46" i="2" a="1"/>
  <c r="F39" i="2" a="1"/>
  <c r="F44" i="2" a="1"/>
  <c r="F40" i="2" a="1"/>
  <c r="F46" i="2" l="1"/>
  <c r="F43" i="2"/>
  <c r="F42" i="2"/>
  <c r="F41" i="2"/>
  <c r="F45" i="2"/>
  <c r="F44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0B1784A-04D6-435D-B694-51FC65A729D3}" name="MS Access Database_Query" type="1" refreshedVersion="7" background="1">
    <dbPr connection="DSN=MS Access Database;DBQ=F:\컴활1급\수업\실기\2026_컴활1급실기_기본서(20251121)\2026기본서_컴활1급실기\01 엑셀\04 실전모의고사\급여현황.accdb;DefaultDir=F:\컴활1급\수업\실기\2026_컴활1급실기_기본서(20251121)\2026기본서_컴활1급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<sst xmlns="http://schemas.openxmlformats.org/spreadsheetml/2006/main" count="328" uniqueCount="177">
  <si>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</si>
  <si>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</si>
  <si>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</si>
  <si>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</si>
  <si>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</si>
  <si>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</si>
  <si>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</si>
  <si>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</si>
  <si>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</si>
  <si>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</si>
  <si>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</si>
  <si>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</si>
  <si>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</si>
  <si>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</si>
  <si>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</si>
  <si>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</si>
  <si>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</si>
  <si>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</si>
  <si>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</si>
  <si>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</si>
  <si>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</si>
  <si>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</si>
  <si>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</si>
  <si>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</si>
  <si>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</si>
  <si>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</si>
  <si>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</si>
  <si>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</si>
  <si>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</si>
  <si>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</si>
  <si>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</si>
  <si>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</si>
  <si>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</si>
  <si>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</si>
  <si>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</si>
  <si>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</si>
  <si>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</si>
  <si>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</si>
  <si>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</si>
  <si>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</si>
  <si>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</si>
  <si>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</si>
  <si>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</si>
  <si>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</si>
  <si>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</si>
  <si>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</si>
  <si>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</si>
  <si>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</si>
  <si>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</si>
  <si>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</si>
  <si>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</si>
  <si>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</si>
  <si>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</si>
  <si>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</si>
  <si>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</si>
  <si>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</si>
  <si>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</si>
  <si>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</si>
  <si>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</si>
  <si>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</si>
  <si>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</si>
  <si>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</si>
  <si>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</si>
  <si>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</si>
  <si>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</si>
  <si>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</si>
  <si>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</si>
  <si>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</si>
  <si>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</si>
  <si>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</si>
  <si>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</si>
  <si>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</si>
  <si>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</si>
  <si>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</si>
  <si>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</si>
  <si>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</si>
  <si>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</si>
  <si>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</si>
  <si>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</si>
  <si>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</si>
  <si>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</si>
  <si>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</si>
  <si>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</si>
  <si>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</si>
  <si>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</si>
  <si>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</si>
  <si>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</si>
  <si>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</si>
  <si>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</si>
  <si>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</si>
  <si>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</si>
  <si>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</si>
  <si>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</si>
  <si>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</si>
  <si>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</si>
  <si>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</si>
  <si>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</si>
  <si>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</si>
  <si>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</si>
  <si>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</si>
  <si>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</si>
  <si>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</si>
  <si>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</si>
  <si>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</si>
  <si>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</si>
  <si>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</si>
  <si>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</si>
  <si>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</si>
  <si>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</si>
  <si>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</si>
  <si>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</si>
  <si>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</si>
  <si>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</si>
  <si>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</si>
  <si>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</si>
  <si>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</si>
  <si>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</si>
  <si>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</si>
  <si>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</si>
  <si>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</si>
  <si>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</si>
  <si>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</si>
  <si>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</si>
  <si>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</si>
  <si>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</si>
  <si>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</si>
  <si>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</si>
  <si>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</si>
  <si>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</si>
  <si>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</si>
  <si>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</si>
  <si>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</si>
  <si>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</si>
  <si>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직위</t>
  </si>
  <si>
    <t>과장</t>
  </si>
  <si>
    <t>대리</t>
  </si>
  <si>
    <t>부장</t>
  </si>
  <si>
    <t>사원</t>
  </si>
  <si>
    <t>총합계</t>
  </si>
  <si>
    <t>부서</t>
  </si>
  <si>
    <t>기획부</t>
  </si>
  <si>
    <t>판매부</t>
  </si>
  <si>
    <t>홍보부</t>
  </si>
  <si>
    <t>개수 : 성명</t>
  </si>
  <si>
    <t>최대 : 수당</t>
  </si>
  <si>
    <t>인사고과</t>
  </si>
  <si>
    <t>기본급</t>
  </si>
  <si>
    <t>상여비율</t>
  </si>
  <si>
    <t>수당</t>
  </si>
  <si>
    <t>총급여액</t>
  </si>
  <si>
    <t>김동지</t>
  </si>
  <si>
    <t>$C$3</t>
  </si>
  <si>
    <t>$C$6</t>
  </si>
  <si>
    <t>대출금 증가</t>
  </si>
  <si>
    <t>만든 사람 802-23 날짜 2026-03-09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</si>
  <si>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</si>
  <si>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</si>
  <si>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</si>
  <si>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</si>
  <si>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</si>
  <si>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</si>
  <si>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</si>
  <si>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</si>
  <si>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TOEIC</t>
    <phoneticPr fontId="2" type="noConversion"/>
  </si>
  <si>
    <t>TOEFL</t>
    <phoneticPr fontId="2" type="noConversion"/>
  </si>
  <si>
    <t>부장 합계</t>
  </si>
  <si>
    <t>부장 평균</t>
  </si>
  <si>
    <t>없음</t>
  </si>
  <si>
    <t>과장 합계</t>
  </si>
  <si>
    <t>과장 평균</t>
  </si>
  <si>
    <t>대리 합계</t>
  </si>
  <si>
    <t>대리 평균</t>
  </si>
  <si>
    <t>사원 합계</t>
  </si>
  <si>
    <t>사원 평균</t>
  </si>
  <si>
    <t>합계 : 총수령금액</t>
  </si>
  <si>
    <t>주지연</t>
  </si>
  <si>
    <t>오여령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</si>
</sst>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41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3" fillId="4" borderId="0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0" fontId="0" fillId="6" borderId="1" xfId="0" applyFill="1" applyBorder="1" applyAlignment="1">
      <alignment horizontal="center" vertical="center"/>
    </xf>
    <xf numFmtId="0" fontId="9" fillId="0" borderId="1" xfId="3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</xdr:rowOff>
    </xdr:from>
    <xdr:to>
      <xdr:col>6</xdr:col>
      <xdr:colOff>685799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4099" name="Butto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7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66675</xdr:colOff>
          <xdr:row>1</xdr:row>
          <xdr:rowOff>0</xdr:rowOff>
        </xdr:from>
        <xdr:to>
          <xdr:col>4</xdr:col>
          <xdr:colOff>638175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02-23" refreshedDate="46090.822970833331" backgroundQuery="1" createdVersion="7" refreshedVersion="7" minRefreshableVersion="3" recordCount="12" xr:uid="{C8E84DC0-3544-40EF-8651-98C4A9B497AB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237A43-5B45-471B-AEE7-A8ECDB016575}" name="피벗 테이블1" cacheId="0" applyNumberFormats="0" applyBorderFormats="0" applyFontFormats="0" applyPatternFormats="0" applyAlignmentFormats="0" applyWidthHeightFormats="1" dataCaption="값" errorCaption="없음" showError="1" updatedVersion="7" minRefreshableVersion="3" useAutoFormatting="1" itemPrintTitles="1" createdVersion="7" indent="0" compact="0" outline="1" outlineData="1" compactData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2" baseItem="0" numFmtId="41"/>
    <dataField name="합계 : 총수령금액" fld="8" baseField="2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41054E-DE1E-488E-9722-B3A679B20B7A}" name="표1" displayName="표1" ref="A1:H4" totalsRowShown="0">
  <autoFilter ref="A1:H4" xr:uid="{1A41054E-DE1E-488E-9722-B3A679B20B7A}"/>
  <tableColumns count="8">
    <tableColumn id="1" xr3:uid="{8A0CAFEE-DEF7-4A3E-B5AA-A4564A594A06}" name="성명"/>
    <tableColumn id="2" xr3:uid="{23C55318-49F6-4049-8101-FB125D2B86FD}" name="부서"/>
    <tableColumn id="3" xr3:uid="{5071070C-0C22-4581-8CE8-DCAF23D8A169}" name="직위"/>
    <tableColumn id="4" xr3:uid="{98E77F4E-7D6E-4EFA-A6B6-DE6AFB698B63}" name="인사고과"/>
    <tableColumn id="5" xr3:uid="{2907D676-D5D8-4F48-9C5D-4864791AFC05}" name="기본급"/>
    <tableColumn id="6" xr3:uid="{52E87B39-C624-49D8-82C9-00200F18F74E}" name="상여비율"/>
    <tableColumn id="7" xr3:uid="{AE5C7264-B93C-4BB9-962D-E462EF66EF34}" name="수당"/>
    <tableColumn id="8" xr3:uid="{AE9E4A52-ED05-44E9-B575-F99992633314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A35" sqref="A35"/>
    </sheetView>
  </sheetViews>
  <sheetFormatPr defaultRowHeight="16.5"/>
  <cols>
    <col min="1" max="1" width="16.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6.25">
      <c r="A1" s="42" t="s">
        <v>0</v>
      </c>
      <c r="B1" s="42"/>
      <c r="C1" s="42"/>
      <c r="D1" s="42"/>
      <c r="E1" s="42"/>
      <c r="F1" s="4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131</v>
      </c>
    </row>
    <row r="35" spans="1:4">
      <c r="A35" t="b">
        <f>AND(FIND("SW",A4)&gt;=1,RIGHT(A4,3)="개발자")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workbookViewId="0">
      <selection activeCell="F3" sqref="F3:F6"/>
    </sheetView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40" t="str">
        <f>COUNTIFS($E$9:$E$35,"&lt;="&amp;A3,$B$9:$B$35,"*영")&amp;"건"</f>
        <v>7건</v>
      </c>
      <c r="E3" s="3" t="s">
        <v>29</v>
      </c>
      <c r="F3" s="40" t="str">
        <f t="array" ref="F3">INDEX($B$9:$B$35,MATCH(LARGE(($D$9:$D$35)*($C$9:$C$35=$E3),3),($D$9:$D$35)*($C$9:$C$35=$E3),0),1)</f>
        <v>장동욱</v>
      </c>
    </row>
    <row r="4" spans="1:6">
      <c r="A4" s="3">
        <v>600</v>
      </c>
      <c r="B4" s="40" t="str">
        <f t="shared" ref="B4:B5" si="0">COUNTIFS($E$9:$E$35,"&lt;="&amp;A4,$B$9:$B$35,"*영")&amp;"건"</f>
        <v>12건</v>
      </c>
      <c r="E4" s="3" t="s">
        <v>30</v>
      </c>
      <c r="F4" s="40" t="str">
        <f t="array" ref="F4">INDEX($B$9:$B$35,MATCH(LARGE(($D$9:$D$35)*($C$9:$C$35=$E4),3),($D$9:$D$35)*($C$9:$C$35=$E4),0),1)</f>
        <v>장동욱</v>
      </c>
    </row>
    <row r="5" spans="1:6">
      <c r="A5" s="3">
        <v>1000</v>
      </c>
      <c r="B5" s="40" t="str">
        <f t="shared" si="0"/>
        <v>16건</v>
      </c>
      <c r="E5" s="3" t="s">
        <v>31</v>
      </c>
      <c r="F5" s="40" t="str">
        <f t="array" ref="F5">INDEX($B$9:$B$35,MATCH(LARGE(($D$9:$D$35)*($C$9:$C$35=$E5),3),($D$9:$D$35)*($C$9:$C$35=$E5),0),1)</f>
        <v>도부영</v>
      </c>
    </row>
    <row r="6" spans="1:6">
      <c r="E6" s="3" t="s">
        <v>32</v>
      </c>
      <c r="F6" s="40" t="str">
        <f t="array" ref="F6">INDEX($B$9:$B$35,MATCH(LARGE(($D$9:$D$35)*($C$9:$C$35=$E6),3),($D$9:$D$35)*($C$9:$C$35=$E6),0),1)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22">
        <f>D39*_xlfn.XLOOKUP(RIGHT(A39,1),$H$42:$H$46,$I$42:$I$46,0,0)-(D39*_xlfn.XLOOKUP(RIGHT(A39,1),$H$42:$H$46,$I$42:$I$46,0,0)*_xlfn.XLOOKUP(RIGHT(A39,1),$H$42:$H$46,$J$42:$J$46,0,0))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22">
        <f t="shared" ref="E40:E46" si="2">D40*_xlfn.XLOOKUP(RIGHT(A40,1),$H$42:$H$46,$I$42:$I$46,0,0)-(D40*_xlfn.XLOOKUP(RIGHT(A40,1),$H$42:$H$46,$I$42:$I$46,0,0)*_xlfn.XLOOKUP(RIGHT(A40,1),$H$42:$H$46,$J$42:$J$46,0,0))</f>
        <v>372465</v>
      </c>
      <c r="F40" s="6" cm="1">
        <f t="array" ref="F40">fn이익금(E40,C40,D40)</f>
        <v>111739.50000000003</v>
      </c>
      <c r="H40" t="s">
        <v>130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22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129</v>
      </c>
      <c r="B42" s="3" t="str">
        <f t="shared" si="1"/>
        <v>Y912G</v>
      </c>
      <c r="C42" s="3" t="s">
        <v>57</v>
      </c>
      <c r="D42" s="6">
        <v>30</v>
      </c>
      <c r="E42" s="22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22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22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22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22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23FD9-E90B-4FA0-A58F-95DDA3B48CCB}">
  <sheetPr codeName="Sheet8"/>
  <dimension ref="A1:H4"/>
  <sheetViews>
    <sheetView workbookViewId="0">
      <selection sqref="A1:H4"/>
    </sheetView>
  </sheetViews>
  <sheetFormatPr defaultRowHeight="16.5"/>
  <cols>
    <col min="4" max="4" width="10.25" customWidth="1"/>
    <col min="6" max="6" width="10.25" customWidth="1"/>
    <col min="8" max="8" width="10.25" customWidth="1"/>
  </cols>
  <sheetData>
    <row r="1" spans="1:8">
      <c r="A1" t="s">
        <v>74</v>
      </c>
      <c r="B1" t="s">
        <v>139</v>
      </c>
      <c r="C1" t="s">
        <v>133</v>
      </c>
      <c r="D1" t="s">
        <v>145</v>
      </c>
      <c r="E1" t="s">
        <v>146</v>
      </c>
      <c r="F1" t="s">
        <v>147</v>
      </c>
      <c r="G1" t="s">
        <v>148</v>
      </c>
      <c r="H1" t="s">
        <v>149</v>
      </c>
    </row>
    <row r="2" spans="1:8">
      <c r="A2" t="s">
        <v>175</v>
      </c>
      <c r="B2" t="s">
        <v>140</v>
      </c>
      <c r="C2" t="s">
        <v>135</v>
      </c>
      <c r="D2">
        <v>18</v>
      </c>
      <c r="E2">
        <v>1200000</v>
      </c>
      <c r="F2">
        <v>0.05</v>
      </c>
      <c r="G2">
        <v>180000</v>
      </c>
      <c r="H2">
        <v>1380000</v>
      </c>
    </row>
    <row r="3" spans="1:8">
      <c r="A3" t="s">
        <v>150</v>
      </c>
      <c r="B3" t="s">
        <v>141</v>
      </c>
      <c r="C3" t="s">
        <v>135</v>
      </c>
      <c r="D3">
        <v>6</v>
      </c>
      <c r="E3">
        <v>1200000</v>
      </c>
      <c r="F3">
        <v>0.03</v>
      </c>
      <c r="G3">
        <v>156000</v>
      </c>
      <c r="H3">
        <v>1356000</v>
      </c>
    </row>
    <row r="4" spans="1:8">
      <c r="A4" t="s">
        <v>176</v>
      </c>
      <c r="B4" t="s">
        <v>142</v>
      </c>
      <c r="C4" t="s">
        <v>135</v>
      </c>
      <c r="D4">
        <v>15</v>
      </c>
      <c r="E4">
        <v>1200000</v>
      </c>
      <c r="F4">
        <v>0.05</v>
      </c>
      <c r="G4">
        <v>180000</v>
      </c>
      <c r="H4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workbookViewId="0">
      <selection activeCell="D2" sqref="D2"/>
    </sheetView>
  </sheetViews>
  <sheetFormatPr defaultRowHeight="16.5"/>
  <cols>
    <col min="2" max="2" width="7.5" bestFit="1" customWidth="1"/>
    <col min="3" max="3" width="8.5" bestFit="1" customWidth="1"/>
    <col min="4" max="5" width="11.125" bestFit="1" customWidth="1"/>
    <col min="6" max="6" width="17.375" bestFit="1" customWidth="1"/>
  </cols>
  <sheetData>
    <row r="2" spans="2:6">
      <c r="B2" s="23" t="s">
        <v>74</v>
      </c>
      <c r="C2" t="s">
        <v>132</v>
      </c>
    </row>
    <row r="4" spans="2:6">
      <c r="B4" s="23" t="s">
        <v>133</v>
      </c>
      <c r="C4" s="23" t="s">
        <v>139</v>
      </c>
      <c r="D4" t="s">
        <v>143</v>
      </c>
      <c r="E4" t="s">
        <v>144</v>
      </c>
      <c r="F4" t="s">
        <v>174</v>
      </c>
    </row>
    <row r="5" spans="2:6">
      <c r="B5" t="s">
        <v>136</v>
      </c>
      <c r="D5" s="24"/>
      <c r="E5" s="21"/>
      <c r="F5" s="21"/>
    </row>
    <row r="6" spans="2:6">
      <c r="C6" t="s">
        <v>140</v>
      </c>
      <c r="D6" s="24">
        <v>1</v>
      </c>
      <c r="E6" s="21">
        <v>290000</v>
      </c>
      <c r="F6" s="21">
        <v>1740000</v>
      </c>
    </row>
    <row r="7" spans="2:6">
      <c r="C7" t="s">
        <v>141</v>
      </c>
      <c r="D7" s="24">
        <v>1</v>
      </c>
      <c r="E7" s="21">
        <v>246500</v>
      </c>
      <c r="F7" s="21">
        <v>1696500</v>
      </c>
    </row>
    <row r="8" spans="2:6">
      <c r="C8" t="s">
        <v>142</v>
      </c>
      <c r="D8" s="24">
        <v>1</v>
      </c>
      <c r="E8" s="21">
        <v>246500</v>
      </c>
      <c r="F8" s="21">
        <v>1696500</v>
      </c>
    </row>
    <row r="9" spans="2:6">
      <c r="B9" t="s">
        <v>165</v>
      </c>
      <c r="D9" s="24">
        <v>0</v>
      </c>
      <c r="E9" s="21">
        <v>783000</v>
      </c>
      <c r="F9" s="21"/>
    </row>
    <row r="10" spans="2:6">
      <c r="B10" t="s">
        <v>166</v>
      </c>
      <c r="D10" s="24" t="s">
        <v>167</v>
      </c>
      <c r="E10" s="21">
        <v>261000</v>
      </c>
      <c r="F10" s="21"/>
    </row>
    <row r="11" spans="2:6">
      <c r="B11" t="s">
        <v>134</v>
      </c>
      <c r="D11" s="24"/>
      <c r="E11" s="21"/>
      <c r="F11" s="21"/>
    </row>
    <row r="12" spans="2:6">
      <c r="C12" t="s">
        <v>140</v>
      </c>
      <c r="D12" s="24">
        <v>1</v>
      </c>
      <c r="E12" s="21">
        <v>229500</v>
      </c>
      <c r="F12" s="21">
        <v>1579500</v>
      </c>
    </row>
    <row r="13" spans="2:6">
      <c r="C13" t="s">
        <v>141</v>
      </c>
      <c r="D13" s="24">
        <v>1</v>
      </c>
      <c r="E13" s="21">
        <v>229500</v>
      </c>
      <c r="F13" s="21">
        <v>1579500</v>
      </c>
    </row>
    <row r="14" spans="2:6">
      <c r="C14" t="s">
        <v>142</v>
      </c>
      <c r="D14" s="24">
        <v>1</v>
      </c>
      <c r="E14" s="21">
        <v>202500</v>
      </c>
      <c r="F14" s="21">
        <v>1552500</v>
      </c>
    </row>
    <row r="15" spans="2:6">
      <c r="B15" t="s">
        <v>168</v>
      </c>
      <c r="D15" s="24">
        <v>0</v>
      </c>
      <c r="E15" s="21">
        <v>661500</v>
      </c>
      <c r="F15" s="21"/>
    </row>
    <row r="16" spans="2:6">
      <c r="B16" t="s">
        <v>169</v>
      </c>
      <c r="D16" s="24" t="s">
        <v>167</v>
      </c>
      <c r="E16" s="21">
        <v>220500</v>
      </c>
      <c r="F16" s="21"/>
    </row>
    <row r="17" spans="2:6">
      <c r="B17" t="s">
        <v>135</v>
      </c>
      <c r="D17" s="24"/>
      <c r="E17" s="21"/>
      <c r="F17" s="21"/>
    </row>
    <row r="18" spans="2:6">
      <c r="C18" t="s">
        <v>140</v>
      </c>
      <c r="D18" s="24">
        <v>1</v>
      </c>
      <c r="E18" s="21">
        <v>180000</v>
      </c>
      <c r="F18" s="21">
        <v>1380000</v>
      </c>
    </row>
    <row r="19" spans="2:6">
      <c r="C19" t="s">
        <v>141</v>
      </c>
      <c r="D19" s="24">
        <v>1</v>
      </c>
      <c r="E19" s="21">
        <v>156000</v>
      </c>
      <c r="F19" s="21">
        <v>1356000</v>
      </c>
    </row>
    <row r="20" spans="2:6">
      <c r="C20" t="s">
        <v>142</v>
      </c>
      <c r="D20" s="24">
        <v>1</v>
      </c>
      <c r="E20" s="21">
        <v>180000</v>
      </c>
      <c r="F20" s="21">
        <v>1380000</v>
      </c>
    </row>
    <row r="21" spans="2:6">
      <c r="B21" t="s">
        <v>170</v>
      </c>
      <c r="D21" s="24">
        <v>0</v>
      </c>
      <c r="E21" s="21">
        <v>516000</v>
      </c>
      <c r="F21" s="21"/>
    </row>
    <row r="22" spans="2:6">
      <c r="B22" t="s">
        <v>171</v>
      </c>
      <c r="D22" s="24" t="s">
        <v>167</v>
      </c>
      <c r="E22" s="21">
        <v>172000</v>
      </c>
      <c r="F22" s="21"/>
    </row>
    <row r="23" spans="2:6">
      <c r="B23" t="s">
        <v>137</v>
      </c>
      <c r="D23" s="24"/>
      <c r="E23" s="21"/>
      <c r="F23" s="21"/>
    </row>
    <row r="24" spans="2:6">
      <c r="C24" t="s">
        <v>140</v>
      </c>
      <c r="D24" s="24">
        <v>1</v>
      </c>
      <c r="E24" s="21">
        <v>168750</v>
      </c>
      <c r="F24" s="21">
        <v>1293750</v>
      </c>
    </row>
    <row r="25" spans="2:6">
      <c r="C25" t="s">
        <v>141</v>
      </c>
      <c r="D25" s="24">
        <v>1</v>
      </c>
      <c r="E25" s="21">
        <v>149250</v>
      </c>
      <c r="F25" s="21">
        <v>1144250</v>
      </c>
    </row>
    <row r="26" spans="2:6">
      <c r="C26" t="s">
        <v>142</v>
      </c>
      <c r="D26" s="24">
        <v>1</v>
      </c>
      <c r="E26" s="21">
        <v>179350</v>
      </c>
      <c r="F26" s="21">
        <v>1234350</v>
      </c>
    </row>
    <row r="27" spans="2:6">
      <c r="B27" t="s">
        <v>172</v>
      </c>
      <c r="D27" s="24">
        <v>0</v>
      </c>
      <c r="E27" s="21">
        <v>497350</v>
      </c>
      <c r="F27" s="21"/>
    </row>
    <row r="28" spans="2:6">
      <c r="B28" t="s">
        <v>173</v>
      </c>
      <c r="D28" s="24" t="s">
        <v>167</v>
      </c>
      <c r="E28" s="21">
        <v>165783.33333333334</v>
      </c>
      <c r="F28" s="21"/>
    </row>
    <row r="29" spans="2:6">
      <c r="B29" t="s">
        <v>138</v>
      </c>
      <c r="D29" s="24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2EFD9-7081-4496-9653-3137E54F8A19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75" bestFit="1" customWidth="1"/>
    <col min="4" max="6" width="11.875" bestFit="1" customWidth="1" outlineLevel="1"/>
  </cols>
  <sheetData>
    <row r="1" spans="2:6" ht="17.25" thickBot="1"/>
    <row r="2" spans="2:6">
      <c r="B2" s="29" t="s">
        <v>156</v>
      </c>
      <c r="C2" s="30"/>
      <c r="D2" s="36"/>
      <c r="E2" s="36"/>
      <c r="F2" s="36"/>
    </row>
    <row r="3" spans="2:6" collapsed="1">
      <c r="B3" s="28"/>
      <c r="C3" s="28"/>
      <c r="D3" s="37" t="s">
        <v>158</v>
      </c>
      <c r="E3" s="37" t="s">
        <v>153</v>
      </c>
      <c r="F3" s="37" t="s">
        <v>155</v>
      </c>
    </row>
    <row r="4" spans="2:6" ht="40.5" hidden="1" outlineLevel="1">
      <c r="B4" s="32"/>
      <c r="C4" s="32"/>
      <c r="D4" s="25"/>
      <c r="E4" s="39" t="s">
        <v>154</v>
      </c>
      <c r="F4" s="39" t="s">
        <v>154</v>
      </c>
    </row>
    <row r="5" spans="2:6">
      <c r="B5" s="33" t="s">
        <v>157</v>
      </c>
      <c r="C5" s="34"/>
      <c r="D5" s="31"/>
      <c r="E5" s="31"/>
      <c r="F5" s="31"/>
    </row>
    <row r="6" spans="2:6" outlineLevel="1">
      <c r="B6" s="32"/>
      <c r="C6" s="32" t="s">
        <v>151</v>
      </c>
      <c r="D6" s="26">
        <v>20000000</v>
      </c>
      <c r="E6" s="38">
        <v>30000000</v>
      </c>
      <c r="F6" s="38">
        <v>15000000</v>
      </c>
    </row>
    <row r="7" spans="2:6">
      <c r="B7" s="33" t="s">
        <v>159</v>
      </c>
      <c r="C7" s="34"/>
      <c r="D7" s="31"/>
      <c r="E7" s="31"/>
      <c r="F7" s="31"/>
    </row>
    <row r="8" spans="2:6" ht="17.25" outlineLevel="1" thickBot="1">
      <c r="B8" s="35"/>
      <c r="C8" s="35" t="s">
        <v>152</v>
      </c>
      <c r="D8" s="27">
        <v>622124.36321312899</v>
      </c>
      <c r="E8" s="27">
        <v>933186.54481969296</v>
      </c>
      <c r="F8" s="27">
        <v>466593.27240984602</v>
      </c>
    </row>
    <row r="9" spans="2:6">
      <c r="B9" t="s">
        <v>160</v>
      </c>
    </row>
    <row r="10" spans="2:6">
      <c r="B10" t="s">
        <v>161</v>
      </c>
    </row>
    <row r="11" spans="2:6">
      <c r="B11" t="s">
        <v>162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6.5"/>
  <cols>
    <col min="1" max="1" width="4.875" customWidth="1"/>
    <col min="2" max="2" width="14.375" bestFit="1" customWidth="1"/>
    <col min="3" max="3" width="11.875" bestFit="1" customWidth="1"/>
  </cols>
  <sheetData>
    <row r="1" spans="2:3" ht="17.25" thickBot="1"/>
    <row r="2" spans="2:3" ht="17.25" thickBot="1">
      <c r="B2" s="43" t="s">
        <v>68</v>
      </c>
      <c r="C2" s="4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2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802-23" comment="만든 사람 802-23 날짜 2026-03-09">
      <inputCells r="C3" val="30000000" numFmtId="41"/>
    </scenario>
    <scenario name="대출금 감소" locked="1" count="1" user="802-23" comment="만든 사람 802-23 날짜 2026-03-09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AAC57352-4C5E-4459-9609-CB4A0B4D328D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I24" sqref="I24"/>
    </sheetView>
  </sheetViews>
  <sheetFormatPr defaultRowHeight="16.5"/>
  <sheetData>
    <row r="1" spans="1:6">
      <c r="B1" s="45" t="s">
        <v>73</v>
      </c>
      <c r="C1" s="45"/>
      <c r="D1" s="45"/>
      <c r="E1" s="45"/>
      <c r="F1" s="45"/>
    </row>
    <row r="3" spans="1:6">
      <c r="A3" s="14" t="s">
        <v>74</v>
      </c>
      <c r="B3" s="14" t="s">
        <v>75</v>
      </c>
      <c r="C3" s="14" t="s">
        <v>163</v>
      </c>
      <c r="D3" s="14" t="s">
        <v>164</v>
      </c>
      <c r="E3" s="14" t="s">
        <v>76</v>
      </c>
      <c r="F3" s="14" t="s">
        <v>77</v>
      </c>
    </row>
    <row r="4" spans="1:6">
      <c r="A4" s="14" t="s">
        <v>78</v>
      </c>
      <c r="B4" s="14" t="s">
        <v>79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80</v>
      </c>
      <c r="B5" s="14" t="s">
        <v>81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82</v>
      </c>
      <c r="B6" s="14" t="s">
        <v>81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83</v>
      </c>
      <c r="B7" s="14" t="s">
        <v>81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84</v>
      </c>
      <c r="B8" s="14" t="s">
        <v>81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85</v>
      </c>
      <c r="B9" s="14" t="s">
        <v>79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86</v>
      </c>
      <c r="B10" s="14" t="s">
        <v>79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I2" sqref="I2"/>
    </sheetView>
  </sheetViews>
  <sheetFormatPr defaultRowHeight="16.5"/>
  <cols>
    <col min="1" max="1" width="6.375" bestFit="1" customWidth="1"/>
    <col min="2" max="2" width="7.125" bestFit="1" customWidth="1"/>
    <col min="3" max="14" width="7.5" customWidth="1"/>
  </cols>
  <sheetData>
    <row r="2" spans="1:14" ht="21" customHeight="1"/>
    <row r="3" spans="1:14">
      <c r="A3" t="s">
        <v>87</v>
      </c>
    </row>
    <row r="4" spans="1:14">
      <c r="A4" s="17" t="s">
        <v>88</v>
      </c>
      <c r="B4" s="17" t="s">
        <v>89</v>
      </c>
      <c r="C4" s="17" t="s">
        <v>90</v>
      </c>
      <c r="D4" s="17" t="s">
        <v>91</v>
      </c>
      <c r="E4" s="17" t="s">
        <v>92</v>
      </c>
      <c r="F4" s="17" t="s">
        <v>93</v>
      </c>
      <c r="G4" s="17" t="s">
        <v>94</v>
      </c>
      <c r="H4" s="17" t="s">
        <v>95</v>
      </c>
      <c r="I4" s="17" t="s">
        <v>96</v>
      </c>
      <c r="J4" s="17" t="s">
        <v>97</v>
      </c>
      <c r="K4" s="17" t="s">
        <v>98</v>
      </c>
      <c r="L4" s="17" t="s">
        <v>99</v>
      </c>
      <c r="M4" s="17" t="s">
        <v>100</v>
      </c>
      <c r="N4" s="17" t="s">
        <v>101</v>
      </c>
    </row>
    <row r="5" spans="1:14">
      <c r="A5" s="18" t="s">
        <v>102</v>
      </c>
      <c r="B5" s="18" t="s">
        <v>103</v>
      </c>
      <c r="C5" s="41">
        <v>540</v>
      </c>
      <c r="D5" s="41">
        <v>230</v>
      </c>
      <c r="E5" s="41">
        <v>190</v>
      </c>
      <c r="F5" s="41">
        <v>230</v>
      </c>
      <c r="G5" s="41">
        <v>250</v>
      </c>
      <c r="H5" s="41">
        <v>250</v>
      </c>
      <c r="I5" s="41">
        <v>280</v>
      </c>
      <c r="J5" s="41">
        <v>200</v>
      </c>
      <c r="K5" s="41">
        <v>190</v>
      </c>
      <c r="L5" s="41">
        <v>290</v>
      </c>
      <c r="M5" s="41">
        <v>300</v>
      </c>
      <c r="N5" s="41">
        <v>180</v>
      </c>
    </row>
    <row r="6" spans="1:14">
      <c r="A6" s="18" t="s">
        <v>104</v>
      </c>
      <c r="B6" s="18" t="s">
        <v>105</v>
      </c>
      <c r="C6" s="41">
        <v>430</v>
      </c>
      <c r="D6" s="41">
        <v>210</v>
      </c>
      <c r="E6" s="41">
        <v>75</v>
      </c>
      <c r="F6" s="41">
        <v>260</v>
      </c>
      <c r="G6" s="41">
        <v>360</v>
      </c>
      <c r="H6" s="41">
        <v>240</v>
      </c>
      <c r="I6" s="41">
        <v>180</v>
      </c>
      <c r="J6" s="41">
        <v>250</v>
      </c>
      <c r="K6" s="41">
        <v>270</v>
      </c>
      <c r="L6" s="41">
        <v>250</v>
      </c>
      <c r="M6" s="41">
        <v>290</v>
      </c>
      <c r="N6" s="41">
        <v>160</v>
      </c>
    </row>
    <row r="7" spans="1:14">
      <c r="A7" s="18" t="s">
        <v>106</v>
      </c>
      <c r="B7" s="18" t="s">
        <v>107</v>
      </c>
      <c r="C7" s="41">
        <v>120</v>
      </c>
      <c r="D7" s="41">
        <v>180</v>
      </c>
      <c r="E7" s="41">
        <v>200</v>
      </c>
      <c r="F7" s="41">
        <v>270</v>
      </c>
      <c r="G7" s="41">
        <v>250</v>
      </c>
      <c r="H7" s="41">
        <v>230</v>
      </c>
      <c r="I7" s="41">
        <v>70</v>
      </c>
      <c r="J7" s="41">
        <v>350</v>
      </c>
      <c r="K7" s="41">
        <v>180</v>
      </c>
      <c r="L7" s="41">
        <v>230</v>
      </c>
      <c r="M7" s="41">
        <v>300</v>
      </c>
      <c r="N7" s="41">
        <v>170</v>
      </c>
    </row>
    <row r="8" spans="1:14">
      <c r="A8" s="18" t="s">
        <v>108</v>
      </c>
      <c r="B8" s="18" t="s">
        <v>109</v>
      </c>
      <c r="C8" s="41">
        <v>500</v>
      </c>
      <c r="D8" s="41">
        <v>310</v>
      </c>
      <c r="E8" s="41">
        <v>270</v>
      </c>
      <c r="F8" s="41">
        <v>280</v>
      </c>
      <c r="G8" s="41">
        <v>190</v>
      </c>
      <c r="H8" s="41">
        <v>280</v>
      </c>
      <c r="I8" s="41">
        <v>170</v>
      </c>
      <c r="J8" s="41">
        <v>210</v>
      </c>
      <c r="K8" s="41">
        <v>220</v>
      </c>
      <c r="L8" s="41">
        <v>280</v>
      </c>
      <c r="M8" s="41">
        <v>180</v>
      </c>
      <c r="N8" s="41">
        <v>210</v>
      </c>
    </row>
    <row r="9" spans="1:14">
      <c r="A9" s="18" t="s">
        <v>110</v>
      </c>
      <c r="B9" s="18" t="s">
        <v>107</v>
      </c>
      <c r="C9" s="41">
        <v>120</v>
      </c>
      <c r="D9" s="41">
        <v>110</v>
      </c>
      <c r="E9" s="41">
        <v>140</v>
      </c>
      <c r="F9" s="41">
        <v>280</v>
      </c>
      <c r="G9" s="41">
        <v>300</v>
      </c>
      <c r="H9" s="41">
        <v>290</v>
      </c>
      <c r="I9" s="41">
        <v>210</v>
      </c>
      <c r="J9" s="41">
        <v>250</v>
      </c>
      <c r="K9" s="41">
        <v>200</v>
      </c>
      <c r="L9" s="41">
        <v>260</v>
      </c>
      <c r="M9" s="41">
        <v>190</v>
      </c>
      <c r="N9" s="41">
        <v>200</v>
      </c>
    </row>
    <row r="10" spans="1:14">
      <c r="A10" s="18" t="s">
        <v>111</v>
      </c>
      <c r="B10" s="18" t="s">
        <v>105</v>
      </c>
      <c r="C10" s="41">
        <v>480</v>
      </c>
      <c r="D10" s="41">
        <v>310</v>
      </c>
      <c r="E10" s="41">
        <v>180</v>
      </c>
      <c r="F10" s="41">
        <v>260</v>
      </c>
      <c r="G10" s="41">
        <v>240</v>
      </c>
      <c r="H10" s="41">
        <v>240</v>
      </c>
      <c r="I10" s="41">
        <v>260</v>
      </c>
      <c r="J10" s="41">
        <v>240</v>
      </c>
      <c r="K10" s="41">
        <v>180</v>
      </c>
      <c r="L10" s="41">
        <v>260</v>
      </c>
      <c r="M10" s="41">
        <v>280</v>
      </c>
      <c r="N10" s="41">
        <v>220</v>
      </c>
    </row>
    <row r="11" spans="1:14">
      <c r="A11" s="18" t="s">
        <v>112</v>
      </c>
      <c r="B11" s="18" t="s">
        <v>107</v>
      </c>
      <c r="C11" s="41">
        <v>160</v>
      </c>
      <c r="D11" s="41">
        <v>172</v>
      </c>
      <c r="E11" s="41">
        <v>210</v>
      </c>
      <c r="F11" s="41">
        <v>230</v>
      </c>
      <c r="G11" s="41">
        <v>290</v>
      </c>
      <c r="H11" s="41">
        <v>180</v>
      </c>
      <c r="I11" s="41">
        <v>360</v>
      </c>
      <c r="J11" s="41">
        <v>180</v>
      </c>
      <c r="K11" s="41">
        <v>260</v>
      </c>
      <c r="L11" s="41">
        <v>280</v>
      </c>
      <c r="M11" s="41">
        <v>260</v>
      </c>
      <c r="N11" s="41">
        <v>230</v>
      </c>
    </row>
    <row r="12" spans="1:14">
      <c r="A12" s="18" t="s">
        <v>113</v>
      </c>
      <c r="B12" s="18" t="s">
        <v>107</v>
      </c>
      <c r="C12" s="41">
        <v>245</v>
      </c>
      <c r="D12" s="41">
        <v>90</v>
      </c>
      <c r="E12" s="41">
        <v>230</v>
      </c>
      <c r="F12" s="41">
        <v>240</v>
      </c>
      <c r="G12" s="41">
        <v>180</v>
      </c>
      <c r="H12" s="41">
        <v>190</v>
      </c>
      <c r="I12" s="41">
        <v>160</v>
      </c>
      <c r="J12" s="41">
        <v>190</v>
      </c>
      <c r="K12" s="41">
        <v>240</v>
      </c>
      <c r="L12" s="41">
        <v>270</v>
      </c>
      <c r="M12" s="41">
        <v>240</v>
      </c>
      <c r="N12" s="41">
        <v>310</v>
      </c>
    </row>
  </sheetData>
  <phoneticPr fontId="2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5" name="Button 3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>
      <selection activeCell="Q7" sqref="Q6:Q7"/>
    </sheetView>
  </sheetViews>
  <sheetFormatPr defaultRowHeight="16.5"/>
  <sheetData>
    <row r="2" spans="1:9">
      <c r="H2" t="s">
        <v>114</v>
      </c>
      <c r="I2" t="s">
        <v>74</v>
      </c>
    </row>
    <row r="3" spans="1:9" ht="17.25">
      <c r="A3" s="19" t="s">
        <v>115</v>
      </c>
      <c r="H3" t="s">
        <v>116</v>
      </c>
      <c r="I3" t="s">
        <v>117</v>
      </c>
    </row>
    <row r="4" spans="1:9">
      <c r="H4" t="s">
        <v>118</v>
      </c>
      <c r="I4" t="s">
        <v>119</v>
      </c>
    </row>
    <row r="5" spans="1:9">
      <c r="A5" s="20" t="s">
        <v>114</v>
      </c>
      <c r="B5" s="20" t="s">
        <v>74</v>
      </c>
      <c r="C5" s="20" t="s">
        <v>120</v>
      </c>
      <c r="D5" s="20" t="s">
        <v>121</v>
      </c>
      <c r="E5" s="20" t="s">
        <v>122</v>
      </c>
      <c r="H5" t="s">
        <v>123</v>
      </c>
      <c r="I5" t="s">
        <v>124</v>
      </c>
    </row>
    <row r="6" spans="1:9">
      <c r="A6" t="s">
        <v>116</v>
      </c>
      <c r="B6" t="s">
        <v>117</v>
      </c>
      <c r="C6">
        <v>15000</v>
      </c>
      <c r="D6">
        <v>12000</v>
      </c>
      <c r="E6" t="s">
        <v>125</v>
      </c>
      <c r="H6" t="s">
        <v>126</v>
      </c>
      <c r="I6" t="s">
        <v>127</v>
      </c>
    </row>
    <row r="7" spans="1:9">
      <c r="A7" t="s">
        <v>118</v>
      </c>
      <c r="B7" t="s">
        <v>119</v>
      </c>
      <c r="C7">
        <v>13000</v>
      </c>
      <c r="D7">
        <v>10000</v>
      </c>
      <c r="E7" t="s">
        <v>128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66675</xdr:colOff>
                <xdr:row>1</xdr:row>
                <xdr:rowOff>0</xdr:rowOff>
              </from>
              <to>
                <xdr:col>4</xdr:col>
                <xdr:colOff>638175</xdr:colOff>
                <xdr:row>2</xdr:row>
                <xdr:rowOff>133350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802-23</cp:lastModifiedBy>
  <dcterms:created xsi:type="dcterms:W3CDTF">2023-05-12T01:27:33Z</dcterms:created>
  <dcterms:modified xsi:type="dcterms:W3CDTF">2026-03-09T11:49:54Z</dcterms:modified>
</cp:coreProperties>
</file>