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10회\"/>
    </mc:Choice>
  </mc:AlternateContent>
  <xr:revisionPtr revIDLastSave="0" documentId="13_ncr:1_{B4BB6D9F-B9B6-4123-A737-2803199113D1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45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A37" i="1"/>
  <c r="N19" i="3" a="1"/>
  <c r="N19" i="3" s="1"/>
  <c r="M1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4" i="3"/>
  <c r="E3" i="3"/>
  <c r="B13" i="5"/>
  <c r="J5" i="3" a="1"/>
  <c r="J8" i="3" a="1"/>
  <c r="J11" i="3" a="1"/>
  <c r="J14" i="3" a="1"/>
  <c r="J17" i="3" a="1"/>
  <c r="J20" i="3" a="1"/>
  <c r="J23" i="3" a="1"/>
  <c r="J26" i="3" a="1"/>
  <c r="J29" i="3" a="1"/>
  <c r="J32" i="3" a="1"/>
  <c r="J6" i="3" a="1"/>
  <c r="J9" i="3" a="1"/>
  <c r="J12" i="3" a="1"/>
  <c r="J15" i="3" a="1"/>
  <c r="J21" i="3" a="1"/>
  <c r="J24" i="3" a="1"/>
  <c r="J30" i="3" a="1"/>
  <c r="J4" i="3" a="1"/>
  <c r="J7" i="3" a="1"/>
  <c r="J10" i="3" a="1"/>
  <c r="J13" i="3" a="1"/>
  <c r="J16" i="3" a="1"/>
  <c r="J19" i="3" a="1"/>
  <c r="J22" i="3" a="1"/>
  <c r="J25" i="3" a="1"/>
  <c r="J28" i="3" a="1"/>
  <c r="J31" i="3" a="1"/>
  <c r="J34" i="3" a="1"/>
  <c r="J18" i="3" a="1"/>
  <c r="J27" i="3" a="1"/>
  <c r="J33" i="3" a="1"/>
  <c r="J3" i="3" a="1"/>
  <c r="J33" i="3" l="1"/>
  <c r="J27" i="3"/>
  <c r="J18" i="3"/>
  <c r="J34" i="3"/>
  <c r="J31" i="3"/>
  <c r="J28" i="3"/>
  <c r="J25" i="3"/>
  <c r="J22" i="3"/>
  <c r="J19" i="3"/>
  <c r="J16" i="3"/>
  <c r="J13" i="3"/>
  <c r="J10" i="3"/>
  <c r="J7" i="3"/>
  <c r="J4" i="3"/>
  <c r="J30" i="3"/>
  <c r="J24" i="3"/>
  <c r="J21" i="3"/>
  <c r="J15" i="3"/>
  <c r="J12" i="3"/>
  <c r="J9" i="3"/>
  <c r="J6" i="3"/>
  <c r="J32" i="3"/>
  <c r="J29" i="3"/>
  <c r="J26" i="3"/>
  <c r="J23" i="3"/>
  <c r="J20" i="3"/>
  <c r="J17" i="3"/>
  <c r="J14" i="3"/>
  <c r="J11" i="3"/>
  <c r="J8" i="3"/>
  <c r="J5" i="3"/>
  <c r="J3" i="3"/>
  <c r="N21" i="3"/>
  <c r="N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55C971-B7D1-419C-B323-822529823D8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613F837-A7A6-4D83-A13B-7F7543B86991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USER\Documents\신승현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<sst xmlns="http://schemas.openxmlformats.org/spreadsheetml/2006/main" count="547" uniqueCount="84">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</sst>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9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9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C147-4118-82B0-DA93D2FB55E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47-4118-82B0-DA93D2FB55E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47-4118-82B0-DA93D2FB55E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47-4118-82B0-DA93D2FB55E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47-4118-82B0-DA93D2FB55E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47-4118-82B0-DA93D2FB55E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47-4118-82B0-DA93D2FB55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layout>
            <c:manualLayout>
              <c:xMode val="edge"/>
              <c:yMode val="edge"/>
              <c:x val="1.9801980198019802E-2"/>
              <c:y val="0.461099274355411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28575</xdr:rowOff>
    </xdr:from>
    <xdr:to>
      <xdr:col>5</xdr:col>
      <xdr:colOff>971550</xdr:colOff>
      <xdr:row>1</xdr:row>
      <xdr:rowOff>152400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5552121-B09F-20B2-D251-7A0CE8B14991}"/>
            </a:ext>
          </a:extLst>
        </xdr:cNvPr>
        <xdr:cNvSpPr/>
      </xdr:nvSpPr>
      <xdr:spPr>
        <a:xfrm>
          <a:off x="3648075" y="28575"/>
          <a:ext cx="952500" cy="3333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47625</xdr:colOff>
      <xdr:row>0</xdr:row>
      <xdr:rowOff>38100</xdr:rowOff>
    </xdr:from>
    <xdr:to>
      <xdr:col>6</xdr:col>
      <xdr:colOff>1000125</xdr:colOff>
      <xdr:row>1</xdr:row>
      <xdr:rowOff>161925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DFA2DAE-0044-4B8B-B718-BA61783B516C}"/>
            </a:ext>
          </a:extLst>
        </xdr:cNvPr>
        <xdr:cNvSpPr/>
      </xdr:nvSpPr>
      <xdr:spPr>
        <a:xfrm>
          <a:off x="4686300" y="38100"/>
          <a:ext cx="952500" cy="3333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04.681830092595" backgroundQuery="1" createdVersion="8" refreshedVersion="8" minRefreshableVersion="3" recordCount="0" supportSubquery="1" supportAdvancedDrill="1" xr:uid="{A08CD5DA-4F06-47F7-84EF-EB6EBD217848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2D1356-D1B7-4D47-AE57-83014F4F130E}" name="피벗 테이블1" cacheId="4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9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6"/>
  <sheetViews>
    <sheetView topLeftCell="A20" workbookViewId="0">
      <selection activeCell="E28" sqref="E28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77</v>
      </c>
    </row>
    <row r="37" spans="1:8" x14ac:dyDescent="0.3">
      <c r="A37" t="b">
        <f>AND(MONTH(A3)&lt;=6,_xlfn.RANK.EQ(G3,$G$3:$G$34)&lt;=10,B3&gt;=10/24,B3&lt;(15/24+30/(24*60)))</f>
        <v>0</v>
      </c>
    </row>
    <row r="39" spans="1:8" x14ac:dyDescent="0.3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3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  <row r="44" spans="1:8" x14ac:dyDescent="0.3">
      <c r="A44" s="2"/>
      <c r="B44" s="28"/>
      <c r="C44" s="1"/>
      <c r="D44" s="1"/>
      <c r="E44" s="3"/>
      <c r="F44" s="1"/>
      <c r="G44" s="3"/>
      <c r="H44" s="1"/>
    </row>
    <row r="45" spans="1:8" x14ac:dyDescent="0.3">
      <c r="A45" s="2"/>
      <c r="B45" s="28"/>
      <c r="C45" s="1"/>
      <c r="D45" s="1"/>
      <c r="E45" s="3"/>
      <c r="F45" s="1"/>
      <c r="G45" s="3"/>
      <c r="H45" s="1"/>
    </row>
    <row r="46" spans="1:8" x14ac:dyDescent="0.3">
      <c r="A46" s="2"/>
      <c r="B46" s="28"/>
      <c r="C46" s="1"/>
      <c r="D46" s="1"/>
      <c r="E46" s="3"/>
      <c r="F46" s="1"/>
      <c r="G46" s="3"/>
      <c r="H46" s="1"/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>
      <selection activeCell="D23" sqref="D23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3">
      <c r="B2" s="31"/>
      <c r="C2" s="31"/>
      <c r="D2" s="31"/>
      <c r="E2" s="31"/>
      <c r="F2" s="31"/>
      <c r="G2" s="31"/>
      <c r="H2" s="31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cellComments="asDisplayed" verticalDpi="150" r:id="rId1"/>
  <headerFooter differentFirst="1">
    <oddHeader>&amp;R&amp;P쪽</oddHeader>
    <firstHeader>&amp;L서울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O16" sqref="O16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ROUNDDOWN(VLOOKUP(D3,$L$3:$M$11,2,FALSE)*IF(MONTH(A3)&gt;=7,0.95,1),4)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33">
        <f t="array" ref="N3">IFERROR(AVERAGE(IF(($D$3:$D$34=L3)*(MONTH($A$3:$A$34)&gt;=7),$F$3:$F$34)),"")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>ROUNDDOWN(VLOOKUP(D4,$L$3:$M$11,2,FALSE)*IF(MONTH(A4)&gt;=7,0.95,1),4)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33" t="str">
        <f t="array" ref="N4">IFERROR(AVERAGE(IF(($D$3:$D$34=L4)*(MONTH($A$3:$A$34)&gt;=7),$F$3:$F$34)),"")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ref="E5:E34" si="0">ROUNDDOWN(VLOOKUP(D5,$L$3:$M$11,2,FALSE)*IF(MONTH(A5)&gt;=7,0.95,1),4)</f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33">
        <f t="array" ref="N5">IFERROR(AVERAGE(IF(($D$3:$D$34=L5)*(MONTH($A$3:$A$34)&gt;=7),$F$3:$F$34)),"")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33">
        <f t="array" ref="N6">IFERROR(AVERAGE(IF(($D$3:$D$34=L6)*(MONTH($A$3:$A$34)&gt;=7),$F$3:$F$34)),"")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33" t="str">
        <f t="array" ref="N7">IFERROR(AVERAGE(IF(($D$3:$D$34=L7)*(MONTH($A$3:$A$34)&gt;=7),$F$3:$F$34)),"")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33">
        <f t="array" ref="N8">IFERROR(AVERAGE(IF(($D$3:$D$34=L8)*(MONTH($A$3:$A$34)&gt;=7),$F$3:$F$34)),"")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33">
        <f t="array" ref="N9">IFERROR(AVERAGE(IF(($D$3:$D$34=L9)*(MONTH($A$3:$A$34)&gt;=7),$F$3:$F$34)),"")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33">
        <f t="array" ref="N10">IFERROR(AVERAGE(IF(($D$3:$D$34=L10)*(MONTH($A$3:$A$34)&gt;=7),$F$3:$F$34)),"")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33">
        <f t="array" ref="N11">IFERROR(AVERAGE(IF(($D$3:$D$34=L11)*(MONTH($A$3:$A$34)&gt;=7),$F$3:$F$34)),"")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INDEX($A$3:$D$34,MATCH(MIN($A$3:$A$34),$A$3:$A$34,0),4)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2" t="s">
        <v>75</v>
      </c>
      <c r="M18" s="32"/>
      <c r="N18" s="19" t="s">
        <v>76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FREQUENCY(IF((LEFT($B$3:$B$34,1)="김")+(LEFT($B$3:$B$34,1)="안"),$I$3:$I$34),$M$19:$M$20)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7" sqref="C7"/>
    </sheetView>
  </sheetViews>
  <sheetFormatPr defaultRowHeight="16.5" x14ac:dyDescent="0.3"/>
  <cols>
    <col min="1" max="1" width="3.5" customWidth="1"/>
    <col min="2" max="2" width="25.25" customWidth="1"/>
    <col min="3" max="3" width="18.375" bestFit="1" customWidth="1"/>
    <col min="4" max="7" width="15.25" bestFit="1" customWidth="1"/>
    <col min="8" max="8" width="12" bestFit="1" customWidth="1"/>
    <col min="9" max="10" width="16.625" bestFit="1" customWidth="1"/>
    <col min="11" max="11" width="21.5" bestFit="1" customWidth="1"/>
    <col min="12" max="12" width="19.375" bestFit="1" customWidth="1"/>
  </cols>
  <sheetData>
    <row r="2" spans="2:7" x14ac:dyDescent="0.3">
      <c r="B2" s="34" t="s">
        <v>4</v>
      </c>
      <c r="C2" t="s" vm="1">
        <v>78</v>
      </c>
    </row>
    <row r="4" spans="2:7" x14ac:dyDescent="0.3">
      <c r="D4" s="34" t="s">
        <v>6</v>
      </c>
    </row>
    <row r="5" spans="2:7" x14ac:dyDescent="0.3">
      <c r="B5" s="34" t="s">
        <v>3</v>
      </c>
      <c r="C5" s="34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80</v>
      </c>
      <c r="D6" s="35">
        <v>35000000</v>
      </c>
      <c r="E6" s="35">
        <v>32000000</v>
      </c>
      <c r="F6" s="35">
        <v>31000000</v>
      </c>
      <c r="G6" s="35">
        <v>31000000</v>
      </c>
    </row>
    <row r="7" spans="2:7" x14ac:dyDescent="0.3">
      <c r="C7" t="s">
        <v>82</v>
      </c>
      <c r="D7" s="36">
        <v>20</v>
      </c>
      <c r="E7" s="36">
        <v>31.2</v>
      </c>
      <c r="F7" s="36">
        <v>36</v>
      </c>
      <c r="G7" s="36">
        <v>36</v>
      </c>
    </row>
    <row r="8" spans="2:7" x14ac:dyDescent="0.3">
      <c r="B8" t="s">
        <v>27</v>
      </c>
      <c r="C8" t="s">
        <v>80</v>
      </c>
      <c r="D8" s="35">
        <v>31000000</v>
      </c>
      <c r="E8" s="35">
        <v>35000000</v>
      </c>
      <c r="F8" s="35">
        <v>16000000</v>
      </c>
      <c r="G8" s="35">
        <v>32000000</v>
      </c>
    </row>
    <row r="9" spans="2:7" x14ac:dyDescent="0.3">
      <c r="C9" t="s">
        <v>82</v>
      </c>
      <c r="D9" s="36">
        <v>30</v>
      </c>
      <c r="E9" s="36">
        <v>24</v>
      </c>
      <c r="F9" s="36">
        <v>24</v>
      </c>
      <c r="G9" s="36">
        <v>48</v>
      </c>
    </row>
    <row r="10" spans="2:7" x14ac:dyDescent="0.3">
      <c r="B10" t="s">
        <v>10</v>
      </c>
      <c r="C10" t="s">
        <v>80</v>
      </c>
      <c r="D10" s="35">
        <v>35000000</v>
      </c>
      <c r="E10" s="35">
        <v>22000000</v>
      </c>
      <c r="F10" s="35">
        <v>25000000</v>
      </c>
      <c r="G10" s="35">
        <v>19000000</v>
      </c>
    </row>
    <row r="11" spans="2:7" x14ac:dyDescent="0.3">
      <c r="C11" t="s">
        <v>82</v>
      </c>
      <c r="D11" s="36">
        <v>48</v>
      </c>
      <c r="E11" s="36">
        <v>24</v>
      </c>
      <c r="F11" s="36">
        <v>36</v>
      </c>
      <c r="G11" s="36">
        <v>36</v>
      </c>
    </row>
    <row r="12" spans="2:7" x14ac:dyDescent="0.3">
      <c r="B12" t="s">
        <v>81</v>
      </c>
      <c r="D12" s="35">
        <v>35000000</v>
      </c>
      <c r="E12" s="35">
        <v>35000000</v>
      </c>
      <c r="F12" s="35">
        <v>31000000</v>
      </c>
      <c r="G12" s="35">
        <v>32000000</v>
      </c>
    </row>
    <row r="13" spans="2:7" x14ac:dyDescent="0.3">
      <c r="B13" t="s">
        <v>83</v>
      </c>
      <c r="D13" s="36">
        <v>33</v>
      </c>
      <c r="E13" s="36">
        <v>29.142857142857142</v>
      </c>
      <c r="F13" s="36">
        <v>34</v>
      </c>
      <c r="G13" s="36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F18" sqref="F18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M25" sqref="M25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14" sqref="I14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P4" sqref="P4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>
        <v>0.69236111111111109</v>
      </c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>
        <v>0.69374999999999998</v>
      </c>
      <c r="B8" s="24" t="s">
        <v>71</v>
      </c>
      <c r="C8" s="24">
        <v>123</v>
      </c>
      <c r="D8" s="24" t="s">
        <v>18</v>
      </c>
      <c r="E8" s="25">
        <v>9000000</v>
      </c>
      <c r="F8" s="24">
        <v>123</v>
      </c>
      <c r="G8" s="25">
        <v>35462361345</v>
      </c>
      <c r="H8" s="25">
        <v>12</v>
      </c>
      <c r="I8" s="25">
        <v>3191612521.0500002</v>
      </c>
      <c r="L8" s="26" t="s">
        <v>18</v>
      </c>
      <c r="M8" s="27">
        <v>9000000</v>
      </c>
    </row>
    <row r="9" spans="1:13" x14ac:dyDescent="0.3">
      <c r="A9" s="23">
        <v>0.69374999999999998</v>
      </c>
      <c r="B9" s="24" t="s">
        <v>71</v>
      </c>
      <c r="C9" s="24" t="s">
        <v>72</v>
      </c>
      <c r="D9" s="24" t="s">
        <v>25</v>
      </c>
      <c r="E9" s="25">
        <v>31000000</v>
      </c>
      <c r="F9" s="24" t="s">
        <v>73</v>
      </c>
      <c r="G9" s="25">
        <v>20000000</v>
      </c>
      <c r="H9" s="25">
        <v>36</v>
      </c>
      <c r="I9" s="25">
        <v>600000</v>
      </c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2026-03-23T07:46:00Z</cp:lastPrinted>
  <dcterms:created xsi:type="dcterms:W3CDTF">2023-08-09T00:13:15Z</dcterms:created>
  <dcterms:modified xsi:type="dcterms:W3CDTF">2026-03-23T07:53:15Z</dcterms:modified>
</cp:coreProperties>
</file>