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박지연\OneDrive\바탕 화면\2025_기출문제집_컴활1급실기_학습자료_241206 update\2025_기출문제집_컴활1급실기_학습자료_241206 update\02 최신기출유형\10회\"/>
    </mc:Choice>
  </mc:AlternateContent>
  <xr:revisionPtr revIDLastSave="0" documentId="13_ncr:1_{E85AC12A-CE56-4D16-833D-7C14692C1FA7}" xr6:coauthVersionLast="47" xr6:coauthVersionMax="47" xr10:uidLastSave="{00000000-0000-0000-0000-000000000000}"/>
  <bookViews>
    <workbookView xWindow="-108" yWindow="-108" windowWidth="23256" windowHeight="12456" firstSheet="2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eta.FREQUENCY" hidden="1" xlm="1">#NAME?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3" l="1" a="1"/>
  <c r="N19" i="3" s="1"/>
  <c r="M14" i="3"/>
  <c r="N4" i="3" a="1"/>
  <c r="N4" i="3" s="1"/>
  <c r="N5" i="3" a="1"/>
  <c r="N5" i="3"/>
  <c r="N6" i="3" a="1"/>
  <c r="N6" i="3"/>
  <c r="N7" i="3" a="1"/>
  <c r="N7" i="3" s="1"/>
  <c r="N8" i="3" a="1"/>
  <c r="N8" i="3" s="1"/>
  <c r="N9" i="3" a="1"/>
  <c r="N9" i="3" s="1"/>
  <c r="N10" i="3" a="1"/>
  <c r="N10" i="3" s="1"/>
  <c r="N11" i="3" a="1"/>
  <c r="N11" i="3"/>
  <c r="N3" i="3" a="1"/>
  <c r="N3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A37" i="1"/>
  <c r="B13" i="5"/>
  <c r="J4" i="3" a="1"/>
  <c r="J8" i="3" a="1"/>
  <c r="J12" i="3" a="1"/>
  <c r="J16" i="3" a="1"/>
  <c r="J20" i="3" a="1"/>
  <c r="J24" i="3" a="1"/>
  <c r="J28" i="3" a="1"/>
  <c r="J32" i="3" a="1"/>
  <c r="J14" i="3" a="1"/>
  <c r="J22" i="3" a="1"/>
  <c r="J34" i="3" a="1"/>
  <c r="J11" i="3" a="1"/>
  <c r="J23" i="3" a="1"/>
  <c r="J31" i="3" a="1"/>
  <c r="J5" i="3" a="1"/>
  <c r="J13" i="3" a="1"/>
  <c r="J17" i="3" a="1"/>
  <c r="J21" i="3" a="1"/>
  <c r="J25" i="3" a="1"/>
  <c r="J29" i="3" a="1"/>
  <c r="J33" i="3" a="1"/>
  <c r="J6" i="3" a="1"/>
  <c r="J10" i="3" a="1"/>
  <c r="J18" i="3" a="1"/>
  <c r="J26" i="3" a="1"/>
  <c r="J30" i="3" a="1"/>
  <c r="J7" i="3" a="1"/>
  <c r="J15" i="3" a="1"/>
  <c r="J19" i="3" a="1"/>
  <c r="J27" i="3" a="1"/>
  <c r="J9" i="3" a="1"/>
  <c r="J3" i="3" a="1"/>
  <c r="N22" i="3" l="1"/>
  <c r="N21" i="3"/>
  <c r="N20" i="3"/>
  <c r="J9" i="3"/>
  <c r="J27" i="3"/>
  <c r="J19" i="3"/>
  <c r="J15" i="3"/>
  <c r="J7" i="3"/>
  <c r="J30" i="3"/>
  <c r="J26" i="3"/>
  <c r="J18" i="3"/>
  <c r="J10" i="3"/>
  <c r="J6" i="3"/>
  <c r="J33" i="3"/>
  <c r="J29" i="3"/>
  <c r="J25" i="3"/>
  <c r="J21" i="3"/>
  <c r="J17" i="3"/>
  <c r="J13" i="3"/>
  <c r="J5" i="3"/>
  <c r="J31" i="3"/>
  <c r="J23" i="3"/>
  <c r="J11" i="3"/>
  <c r="J34" i="3"/>
  <c r="J22" i="3"/>
  <c r="J14" i="3"/>
  <c r="J32" i="3"/>
  <c r="J28" i="3"/>
  <c r="J24" i="3"/>
  <c r="J20" i="3"/>
  <c r="J16" i="3"/>
  <c r="J12" i="3"/>
  <c r="J8" i="3"/>
  <c r="J4" i="3"/>
  <c r="J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AA430E-4DDD-45F2-9837-BE62C4F645E6}" keepAlive="1" name="쿼리 - 자동차판매" description="통합 문서의 '자동차판매' 쿼리에 대한 연결입니다." type="5" refreshedVersion="8" background="1">
    <dbPr connection="Provider=Microsoft.Mashup.OleDb.1;Data Source=$Workbook$;Location=자동차판매;Extended Properties=&quot;&quot;" command="SELECT * FROM [자동차판매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<sst xmlns="http://schemas.openxmlformats.org/spreadsheetml/2006/main" count="542" uniqueCount="85">
  <si>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</si>
  <si>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</si>
  <si>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</si>
  <si>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</si>
  <si>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</si>
  <si>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</si>
  <si>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</si>
  <si>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</si>
  <si>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</si>
  <si>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</si>
  <si>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</si>
  <si>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</si>
  <si>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</si>
  <si>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</si>
  <si>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</si>
  <si>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</si>
  <si>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</si>
  <si>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</si>
  <si>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</si>
  <si>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</si>
  <si>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</si>
  <si>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</si>
  <si>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</si>
  <si>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</si>
  <si>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</si>
  <si>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</si>
  <si>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</si>
  <si>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</si>
  <si>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</si>
  <si>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</si>
  <si>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</si>
  <si>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</si>
  <si>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</si>
  <si>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</si>
  <si>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</si>
  <si>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</si>
  <si>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</si>
  <si>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</si>
  <si>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</si>
  <si>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</si>
  <si>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</si>
  <si>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</si>
  <si>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</si>
  <si>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</si>
  <si>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</si>
  <si>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</si>
  <si>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</si>
  <si>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</si>
  <si>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</si>
  <si>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</si>
  <si>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</si>
  <si>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</si>
  <si>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</si>
  <si>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</si>
  <si>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</si>
  <si>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</si>
  <si>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</si>
  <si>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</si>
  <si>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</si>
  <si>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</si>
  <si>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</si>
  <si>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</si>
  <si>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</si>
  <si>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</si>
  <si>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</si>
  <si>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</si>
  <si>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</si>
  <si>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</si>
  <si>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</si>
  <si>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</si>
  <si>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</si>
  <si>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</si>
  <si>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</si>
  <si>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</si>
  <si>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</si>
  <si>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</si>
  <si>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</si>
  <si>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조건</t>
    <phoneticPr fontId="1" type="noConversion"/>
  </si>
  <si>
    <t>FREQUENCY($L$19:$M$21,$H$3:$H$34,LEFT(B3,Q22)</t>
    <phoneticPr fontId="1" type="noConversion"/>
  </si>
  <si>
    <t>(모두)</t>
  </si>
  <si>
    <t>전체 최대 : 자동차가격</t>
  </si>
  <si>
    <t>최대 : 자동차가격</t>
  </si>
  <si>
    <t>평균 : 할부기간</t>
  </si>
  <si>
    <t>전체 평균 : 할부기간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</si>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</sst>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  <numFmt numFmtId="179" formatCode="0&quot;개월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42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>
                  <a:outerShdw blurRad="88900" dist="50800" dir="5400000" algn="ctr" rotWithShape="0">
                    <a:srgbClr val="000000">
                      <a:alpha val="43137"/>
                    </a:srgbClr>
                  </a:outerShdw>
                </a:effectLst>
              </c:spPr>
            </c:marker>
            <c:bubble3D val="0"/>
            <c:spPr>
              <a:ln w="28575" cap="rnd">
                <a:solidFill>
                  <a:schemeClr val="accent1"/>
                </a:solidFill>
                <a:round/>
              </a:ln>
              <a:effectLst>
                <a:outerShdw blurRad="88900" dist="50800" dir="5400000" algn="ctr" rotWithShape="0">
                  <a:srgbClr val="000000">
                    <a:alpha val="43137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704-4426-BEC5-E0A3F5FF7304}"/>
              </c:ext>
            </c:extLst>
          </c:dPt>
          <c:dLbls>
            <c:dLbl>
              <c:idx val="0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04-4426-BEC5-E0A3F5FF730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  <c:max val="4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46923789-B9B7-7F3C-9159-5750D7B78525}"/>
            </a:ext>
          </a:extLst>
        </xdr:cNvPr>
        <xdr:cNvSpPr/>
      </xdr:nvSpPr>
      <xdr:spPr>
        <a:xfrm>
          <a:off x="361188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97BA5E46-3E12-56D3-313E-997E7F5D955E}"/>
            </a:ext>
          </a:extLst>
        </xdr:cNvPr>
        <xdr:cNvSpPr/>
      </xdr:nvSpPr>
      <xdr:spPr>
        <a:xfrm>
          <a:off x="461772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30480</xdr:colOff>
          <xdr:row>3</xdr:row>
          <xdr:rowOff>198120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지연" refreshedDate="45918.427739236111" backgroundQuery="1" createdVersion="8" refreshedVersion="8" minRefreshableVersion="3" recordCount="27" xr:uid="{DA0E12AC-E0A0-497F-AEA2-7E0BDF23ED20}">
  <cacheSource type="external" connectionId="1"/>
  <cacheFields count="6">
    <cacheField name="고객명" numFmtId="0">
      <sharedItems count="27">
        <s v="양미라"/>
        <s v="정경호"/>
        <s v="사미자"/>
        <s v="고아라"/>
        <s v="김동완"/>
        <s v="김희철"/>
        <s v="안승호"/>
        <s v="신현학"/>
        <s v="배영진"/>
        <s v="안데니"/>
        <s v="장우혁"/>
        <s v="김진호"/>
        <s v="이윤지"/>
        <s v="봉태규"/>
        <s v="박광식"/>
        <s v="백선생"/>
        <s v="배영일"/>
        <s v="강남길"/>
        <s v="진태화"/>
        <s v="전선화"/>
        <s v="천호진"/>
        <s v="김기덕"/>
        <s v="최주봉"/>
        <s v="김민선"/>
        <s v="박지성"/>
        <s v="임창정"/>
        <s v="공현주"/>
      </sharedItems>
    </cacheField>
    <cacheField name="구분" numFmtId="0">
      <sharedItems count="3">
        <s v="승용차"/>
        <s v="승합차"/>
        <s v="화물차"/>
      </sharedItems>
    </cacheField>
    <cacheField name="차종" numFmtId="0">
      <sharedItems count="9">
        <s v="쏘나타"/>
        <s v="스타렉스"/>
        <s v="포터"/>
        <s v="쏘울"/>
        <s v="K7"/>
        <s v="모닝"/>
        <s v="봉고3"/>
        <s v="산타페"/>
        <s v="카니발"/>
      </sharedItems>
    </cacheField>
    <cacheField name="자동차가격" numFmtId="0">
      <sharedItems containsSemiMixedTypes="0" containsString="0" containsNumber="1" containsInteger="1" minValue="9000000" maxValue="35000000" count="9">
        <n v="32000000"/>
        <n v="31000000"/>
        <n v="19000000"/>
        <n v="16000000"/>
        <n v="35000000"/>
        <n v="9000000"/>
        <n v="22000000"/>
        <n v="15000000"/>
        <n v="25000000"/>
      </sharedItems>
    </cacheField>
    <cacheField name="담당자" numFmtId="0">
      <sharedItems count="4">
        <s v="김정민"/>
        <s v="김남일"/>
        <s v="이기찬"/>
        <s v="박경림"/>
      </sharedItems>
    </cacheField>
    <cacheField name="할부기간" numFmtId="0">
      <sharedItems containsSemiMixedTypes="0" containsString="0" containsNumber="1" containsInteger="1" minValue="12" maxValue="60" count="5">
        <n v="24"/>
        <n v="36"/>
        <n v="48"/>
        <n v="12"/>
        <n v="6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</r>
  <r>
    <x v="1"/>
    <x v="1"/>
    <x v="1"/>
    <x v="1"/>
    <x v="1"/>
    <x v="1"/>
  </r>
  <r>
    <x v="2"/>
    <x v="2"/>
    <x v="2"/>
    <x v="2"/>
    <x v="2"/>
    <x v="1"/>
  </r>
  <r>
    <x v="3"/>
    <x v="0"/>
    <x v="3"/>
    <x v="3"/>
    <x v="0"/>
    <x v="0"/>
  </r>
  <r>
    <x v="4"/>
    <x v="0"/>
    <x v="4"/>
    <x v="1"/>
    <x v="3"/>
    <x v="1"/>
  </r>
  <r>
    <x v="5"/>
    <x v="0"/>
    <x v="0"/>
    <x v="1"/>
    <x v="2"/>
    <x v="2"/>
  </r>
  <r>
    <x v="6"/>
    <x v="0"/>
    <x v="4"/>
    <x v="3"/>
    <x v="3"/>
    <x v="2"/>
  </r>
  <r>
    <x v="7"/>
    <x v="0"/>
    <x v="3"/>
    <x v="1"/>
    <x v="0"/>
    <x v="2"/>
  </r>
  <r>
    <x v="8"/>
    <x v="0"/>
    <x v="5"/>
    <x v="4"/>
    <x v="1"/>
    <x v="3"/>
  </r>
  <r>
    <x v="9"/>
    <x v="2"/>
    <x v="2"/>
    <x v="4"/>
    <x v="1"/>
    <x v="0"/>
  </r>
  <r>
    <x v="10"/>
    <x v="2"/>
    <x v="6"/>
    <x v="2"/>
    <x v="1"/>
    <x v="4"/>
  </r>
  <r>
    <x v="11"/>
    <x v="0"/>
    <x v="7"/>
    <x v="5"/>
    <x v="2"/>
    <x v="1"/>
  </r>
  <r>
    <x v="12"/>
    <x v="1"/>
    <x v="1"/>
    <x v="3"/>
    <x v="3"/>
    <x v="0"/>
  </r>
  <r>
    <x v="13"/>
    <x v="0"/>
    <x v="3"/>
    <x v="6"/>
    <x v="3"/>
    <x v="1"/>
  </r>
  <r>
    <x v="14"/>
    <x v="1"/>
    <x v="8"/>
    <x v="2"/>
    <x v="1"/>
    <x v="0"/>
  </r>
  <r>
    <x v="15"/>
    <x v="1"/>
    <x v="1"/>
    <x v="0"/>
    <x v="2"/>
    <x v="2"/>
  </r>
  <r>
    <x v="16"/>
    <x v="2"/>
    <x v="2"/>
    <x v="6"/>
    <x v="0"/>
    <x v="0"/>
  </r>
  <r>
    <x v="17"/>
    <x v="0"/>
    <x v="5"/>
    <x v="7"/>
    <x v="2"/>
    <x v="3"/>
  </r>
  <r>
    <x v="18"/>
    <x v="0"/>
    <x v="7"/>
    <x v="7"/>
    <x v="0"/>
    <x v="2"/>
  </r>
  <r>
    <x v="19"/>
    <x v="0"/>
    <x v="4"/>
    <x v="2"/>
    <x v="1"/>
    <x v="0"/>
  </r>
  <r>
    <x v="20"/>
    <x v="1"/>
    <x v="8"/>
    <x v="4"/>
    <x v="0"/>
    <x v="0"/>
  </r>
  <r>
    <x v="21"/>
    <x v="2"/>
    <x v="6"/>
    <x v="8"/>
    <x v="3"/>
    <x v="1"/>
  </r>
  <r>
    <x v="22"/>
    <x v="0"/>
    <x v="7"/>
    <x v="5"/>
    <x v="2"/>
    <x v="2"/>
  </r>
  <r>
    <x v="23"/>
    <x v="0"/>
    <x v="7"/>
    <x v="8"/>
    <x v="3"/>
    <x v="0"/>
  </r>
  <r>
    <x v="24"/>
    <x v="0"/>
    <x v="3"/>
    <x v="4"/>
    <x v="1"/>
    <x v="0"/>
  </r>
  <r>
    <x v="25"/>
    <x v="2"/>
    <x v="6"/>
    <x v="8"/>
    <x v="1"/>
    <x v="4"/>
  </r>
  <r>
    <x v="26"/>
    <x v="0"/>
    <x v="4"/>
    <x v="6"/>
    <x v="0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AB805A-8EAF-4E29-AF05-9A5608A152A4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 fieldListSortAscending="1">
  <location ref="B4:G13" firstHeaderRow="1" firstDataRow="2" firstDataCol="2" rowPageCount="1" colPageCount="1"/>
  <pivotFields count="6">
    <pivotField compact="0" outline="0" showAll="0"/>
    <pivotField axis="axisRow" compact="0" outline="0" showAll="0">
      <items count="4">
        <item x="0"/>
        <item x="1"/>
        <item x="2"/>
        <item t="default"/>
      </items>
    </pivotField>
    <pivotField axis="axisPage" compact="0" outline="0" multipleItemSelectionAllowed="1" showAll="0">
      <items count="10">
        <item x="4"/>
        <item x="5"/>
        <item x="6"/>
        <item x="7"/>
        <item x="1"/>
        <item x="0"/>
        <item x="3"/>
        <item x="8"/>
        <item x="2"/>
        <item t="default"/>
      </items>
    </pivotField>
    <pivotField dataField="1" compact="0" outline="0" showAll="0"/>
    <pivotField axis="axisCol" compact="0" outline="0" showAll="0">
      <items count="5">
        <item x="1"/>
        <item x="0"/>
        <item x="3"/>
        <item x="2"/>
        <item t="default"/>
      </items>
    </pivotField>
    <pivotField dataField="1" compact="0" outline="0" showAll="0"/>
  </pivotFields>
  <rowFields count="2">
    <field x="1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4"/>
  </colFields>
  <colItems count="4">
    <i>
      <x/>
    </i>
    <i>
      <x v="1"/>
    </i>
    <i>
      <x v="2"/>
    </i>
    <i>
      <x v="3"/>
    </i>
  </colItems>
  <pageFields count="1">
    <pageField fld="2" hier="-1"/>
  </pageFields>
  <dataFields count="2">
    <dataField name="최대 : 자동차가격" fld="3" subtotal="max" baseField="1" baseItem="2" numFmtId="42"/>
    <dataField name="평균 : 할부기간" fld="5" subtotal="average" baseField="1" baseItem="2" numFmtId="179"/>
  </dataField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3"/>
  <sheetViews>
    <sheetView workbookViewId="0">
      <selection activeCell="N12" sqref="N12"/>
    </sheetView>
  </sheetViews>
  <sheetFormatPr defaultRowHeight="17.399999999999999" x14ac:dyDescent="0.4"/>
  <cols>
    <col min="1" max="1" width="12.5" bestFit="1" customWidth="1"/>
    <col min="2" max="2" width="9" bestFit="1" customWidth="1"/>
    <col min="3" max="3" width="7.09765625" bestFit="1" customWidth="1"/>
    <col min="5" max="5" width="13.59765625" bestFit="1" customWidth="1"/>
    <col min="6" max="6" width="7.3984375" bestFit="1" customWidth="1"/>
    <col min="7" max="7" width="13.59765625" bestFit="1" customWidth="1"/>
  </cols>
  <sheetData>
    <row r="1" spans="1:8" x14ac:dyDescent="0.4">
      <c r="A1" t="s">
        <v>0</v>
      </c>
    </row>
    <row r="2" spans="1:8" x14ac:dyDescent="0.4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">
      <c r="A36" t="s">
        <v>77</v>
      </c>
    </row>
    <row r="37" spans="1:8" x14ac:dyDescent="0.4">
      <c r="A37" t="b">
        <f>AND(MONTH(A3)&lt;=6,_xlfn.RANK.EQ(G3,$G$3:$G$34)&lt;=10,B3&gt;=10/24,B3&lt;=(15/24+30/(24*60)))</f>
        <v>0</v>
      </c>
    </row>
    <row r="39" spans="1:8" x14ac:dyDescent="0.4">
      <c r="A39" s="1" t="s">
        <v>1</v>
      </c>
      <c r="B39" s="1" t="s">
        <v>74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4">
      <c r="A40" s="2">
        <v>43941</v>
      </c>
      <c r="B40" s="28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4">
      <c r="A41" s="2">
        <v>43877</v>
      </c>
      <c r="B41" s="28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4">
      <c r="A42" s="2">
        <v>44000</v>
      </c>
      <c r="B42" s="28">
        <v>0.52916666666666667</v>
      </c>
      <c r="C42" s="1" t="s">
        <v>52</v>
      </c>
      <c r="D42" s="1" t="s">
        <v>25</v>
      </c>
      <c r="E42" s="3">
        <v>31000000</v>
      </c>
      <c r="F42" s="1" t="s">
        <v>33</v>
      </c>
      <c r="G42" s="3">
        <v>30000000</v>
      </c>
      <c r="H42" s="1">
        <v>48</v>
      </c>
    </row>
    <row r="43" spans="1:8" x14ac:dyDescent="0.4">
      <c r="A43" s="2">
        <v>43968</v>
      </c>
      <c r="B43" s="28">
        <v>0.4513888888888889</v>
      </c>
      <c r="C43" s="1" t="s">
        <v>56</v>
      </c>
      <c r="D43" s="1" t="s">
        <v>28</v>
      </c>
      <c r="E43" s="3">
        <v>32000000</v>
      </c>
      <c r="F43" s="1" t="s">
        <v>22</v>
      </c>
      <c r="G43" s="3">
        <v>30100000</v>
      </c>
      <c r="H43" s="1">
        <v>24</v>
      </c>
    </row>
  </sheetData>
  <phoneticPr fontId="1" type="noConversion"/>
  <conditionalFormatting sqref="A3:H34">
    <cfRule type="expression" dxfId="1" priority="1">
      <formula>AND($E3&gt;AVERAGE($E$3:$E$34),$B3&gt;=12/24)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1:H39"/>
  <sheetViews>
    <sheetView workbookViewId="0">
      <selection activeCell="C9" sqref="C9"/>
    </sheetView>
  </sheetViews>
  <sheetFormatPr defaultRowHeight="17.399999999999999" x14ac:dyDescent="0.4"/>
  <cols>
    <col min="1" max="1" width="4.19921875" customWidth="1"/>
    <col min="2" max="2" width="11" customWidth="1"/>
    <col min="3" max="3" width="11.19921875" customWidth="1"/>
    <col min="4" max="4" width="10.59765625" customWidth="1"/>
    <col min="5" max="5" width="11.3984375" customWidth="1"/>
    <col min="6" max="6" width="15.69921875" customWidth="1"/>
    <col min="7" max="7" width="14.3984375" customWidth="1"/>
    <col min="8" max="8" width="14" customWidth="1"/>
  </cols>
  <sheetData>
    <row r="1" spans="2:8" ht="16.5" customHeight="1" x14ac:dyDescent="0.4">
      <c r="B1" s="33" t="s">
        <v>59</v>
      </c>
      <c r="C1" s="33"/>
      <c r="D1" s="33"/>
      <c r="E1" s="33"/>
      <c r="F1" s="33"/>
      <c r="G1" s="33"/>
      <c r="H1" s="33"/>
    </row>
    <row r="2" spans="2:8" ht="16.5" customHeight="1" x14ac:dyDescent="0.4">
      <c r="B2" s="33"/>
      <c r="C2" s="33"/>
      <c r="D2" s="33"/>
      <c r="E2" s="33"/>
      <c r="F2" s="33"/>
      <c r="G2" s="33"/>
      <c r="H2" s="33"/>
    </row>
    <row r="3" spans="2:8" x14ac:dyDescent="0.4">
      <c r="B3" t="s">
        <v>0</v>
      </c>
    </row>
    <row r="4" spans="2:8" x14ac:dyDescent="0.4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4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">
      <c r="B29" s="8"/>
      <c r="C29" s="8"/>
      <c r="D29" s="8"/>
      <c r="E29" s="8"/>
      <c r="F29" s="9"/>
      <c r="G29" s="9"/>
      <c r="H29" s="11"/>
    </row>
    <row r="30" spans="2:8" x14ac:dyDescent="0.4">
      <c r="B30" s="12" t="s">
        <v>60</v>
      </c>
      <c r="C30" s="12"/>
      <c r="D30" s="12"/>
      <c r="E30" s="12"/>
      <c r="F30" s="13"/>
      <c r="G30" s="13"/>
      <c r="H30" s="14"/>
    </row>
    <row r="31" spans="2:8" x14ac:dyDescent="0.4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rstPageNumber="2" orientation="landscape" cellComments="asDisplayed" useFirstPageNumber="1" r:id="rId1"/>
  <headerFooter differentFirst="1">
    <oddHeader>&amp;R&amp;P쪽</oddHeader>
    <firstHeader>&amp;L&amp;"HY견명조,보통"&amp;13서울 지점&amp;R&amp;P쪽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P34"/>
  <sheetViews>
    <sheetView topLeftCell="A13" workbookViewId="0">
      <selection activeCell="N21" sqref="N21"/>
    </sheetView>
  </sheetViews>
  <sheetFormatPr defaultRowHeight="17.399999999999999" x14ac:dyDescent="0.4"/>
  <cols>
    <col min="1" max="1" width="11.09765625" bestFit="1" customWidth="1"/>
    <col min="5" max="5" width="11.8984375" bestFit="1" customWidth="1"/>
    <col min="6" max="6" width="13.5" bestFit="1" customWidth="1"/>
    <col min="8" max="8" width="11.8984375" bestFit="1" customWidth="1"/>
    <col min="10" max="10" width="11.59765625" customWidth="1"/>
    <col min="11" max="11" width="2.19921875" customWidth="1"/>
    <col min="13" max="14" width="11.8984375" bestFit="1" customWidth="1"/>
  </cols>
  <sheetData>
    <row r="1" spans="1:16" x14ac:dyDescent="0.4">
      <c r="A1" t="s">
        <v>0</v>
      </c>
      <c r="L1" t="s">
        <v>60</v>
      </c>
    </row>
    <row r="2" spans="1:16" x14ac:dyDescent="0.4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6" x14ac:dyDescent="0.4">
      <c r="A3" s="2">
        <v>44146</v>
      </c>
      <c r="B3" s="1" t="s">
        <v>39</v>
      </c>
      <c r="C3" s="1" t="s">
        <v>27</v>
      </c>
      <c r="D3" s="1" t="s">
        <v>28</v>
      </c>
      <c r="E3" s="20">
        <f>ROUNDDOWN(VLOOKUP($D3,$L$3:$M$11,2,FALSE)*IF(MONTH(A3)&gt;=7,95%,100%),-4)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>
        <f t="array" ref="N3">IFERROR(AVERAGE(IF((MONTH($A$3:$A$34)&gt;=7)*($D$3:$D$34=L3),$F$3:$F$34))," ")</f>
        <v>10700000</v>
      </c>
    </row>
    <row r="4" spans="1:16" x14ac:dyDescent="0.4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ROUNDDOWN(VLOOKUP($D4,$L$3:$M$11,2,FALSE)*IF(MONTH(A4)&gt;=7,95%,100%),-4)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>
        <f t="array" ref="N4">IFERROR(AVERAGE(IF((MONTH($A$3:$A$34)&gt;=7)*($D$3:$D$34=L4),$F$3:$F$34))," ")</f>
        <v xml:space="preserve"> </v>
      </c>
    </row>
    <row r="5" spans="1:16" x14ac:dyDescent="0.4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>
        <f t="array" ref="N5">IFERROR(AVERAGE(IF((MONTH($A$3:$A$34)&gt;=7)*($D$3:$D$34=L5),$F$3:$F$34))," ")</f>
        <v>2750000</v>
      </c>
    </row>
    <row r="6" spans="1:16" x14ac:dyDescent="0.4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>
        <f t="array" ref="N6">IFERROR(AVERAGE(IF((MONTH($A$3:$A$34)&gt;=7)*($D$3:$D$34=L6),$F$3:$F$34))," ")</f>
        <v>1950000</v>
      </c>
    </row>
    <row r="7" spans="1:16" x14ac:dyDescent="0.4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</v>
      </c>
      <c r="L7" s="1" t="s">
        <v>44</v>
      </c>
      <c r="M7" s="3">
        <v>22000000</v>
      </c>
      <c r="N7" s="20" t="str">
        <f t="array" ref="N7">IFERROR(AVERAGE(IF((MONTH($A$3:$A$34)&gt;=7)*($D$3:$D$34=L7),$F$3:$F$34))," ")</f>
        <v xml:space="preserve"> </v>
      </c>
    </row>
    <row r="8" spans="1:16" x14ac:dyDescent="0.4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>
        <f t="array" ref="N8">IFERROR(AVERAGE(IF((MONTH($A$3:$A$34)&gt;=7)*($D$3:$D$34=L8),$F$3:$F$34))," ")</f>
        <v>1000000</v>
      </c>
    </row>
    <row r="9" spans="1:16" x14ac:dyDescent="0.4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</v>
      </c>
      <c r="L9" s="1" t="s">
        <v>32</v>
      </c>
      <c r="M9" s="3">
        <v>19000000</v>
      </c>
      <c r="N9" s="20">
        <f t="array" ref="N9">IFERROR(AVERAGE(IF((MONTH($A$3:$A$34)&gt;=7)*($D$3:$D$34=L9),$F$3:$F$34))," ")</f>
        <v>2500000</v>
      </c>
    </row>
    <row r="10" spans="1:16" x14ac:dyDescent="0.4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</v>
      </c>
      <c r="L10" s="1" t="s">
        <v>28</v>
      </c>
      <c r="M10" s="3">
        <v>32000000</v>
      </c>
      <c r="N10" s="20">
        <f t="array" ref="N10">IFERROR(AVERAGE(IF((MONTH($A$3:$A$34)&gt;=7)*($D$3:$D$34=L10),$F$3:$F$34))," ")</f>
        <v>200000</v>
      </c>
    </row>
    <row r="11" spans="1:16" x14ac:dyDescent="0.4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</v>
      </c>
      <c r="L11" s="1" t="s">
        <v>30</v>
      </c>
      <c r="M11" s="3">
        <v>15000000</v>
      </c>
      <c r="N11" s="20">
        <f t="array" ref="N11">IFERROR(AVERAGE(IF((MONTH($A$3:$A$34)&gt;=7)*($D$3:$D$34=L11),$F$3:$F$34))," ")</f>
        <v>1300000</v>
      </c>
    </row>
    <row r="12" spans="1:16" x14ac:dyDescent="0.4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</v>
      </c>
    </row>
    <row r="13" spans="1:16" x14ac:dyDescent="0.4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6" x14ac:dyDescent="0.4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</v>
      </c>
      <c r="L14" s="19" t="s">
        <v>4</v>
      </c>
      <c r="M14" s="2" t="str">
        <f>INDEX($A$3:$J$34,MATCH(MIN($A$3:$A$34),$A$3:$A$34,0),4)</f>
        <v>쏘나타</v>
      </c>
    </row>
    <row r="15" spans="1:16" x14ac:dyDescent="0.4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</v>
      </c>
    </row>
    <row r="16" spans="1:16" x14ac:dyDescent="0.4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</v>
      </c>
      <c r="P16" t="s">
        <v>78</v>
      </c>
    </row>
    <row r="17" spans="1:14" x14ac:dyDescent="0.4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4" x14ac:dyDescent="0.4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34" t="s">
        <v>75</v>
      </c>
      <c r="M18" s="34"/>
      <c r="N18" s="19" t="s">
        <v>76</v>
      </c>
    </row>
    <row r="19" spans="1:14" x14ac:dyDescent="0.4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</v>
      </c>
      <c r="L19" s="29">
        <v>1</v>
      </c>
      <c r="M19" s="30">
        <v>24</v>
      </c>
      <c r="N19" s="26">
        <f t="array" ref="N19:N22">FREQUENCY(IF((LEFT($B3:$B34,1)="김")+(LEFT($B3:$B34,1)="안"),$I$3:$I$34),$M$19:$M$21)</f>
        <v>3</v>
      </c>
    </row>
    <row r="20" spans="1:14" x14ac:dyDescent="0.4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s="29">
        <v>25</v>
      </c>
      <c r="M20" s="30">
        <v>48</v>
      </c>
      <c r="N20" s="26">
        <v>6</v>
      </c>
    </row>
    <row r="21" spans="1:14" x14ac:dyDescent="0.4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</v>
      </c>
      <c r="L21" s="29">
        <v>49</v>
      </c>
      <c r="M21" s="30">
        <v>72</v>
      </c>
      <c r="N21" s="26">
        <v>1</v>
      </c>
    </row>
    <row r="22" spans="1:14" x14ac:dyDescent="0.4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  <c r="N22">
        <v>0</v>
      </c>
    </row>
    <row r="23" spans="1:14" x14ac:dyDescent="0.4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4" x14ac:dyDescent="0.4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4" x14ac:dyDescent="0.4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4" x14ac:dyDescent="0.4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4" x14ac:dyDescent="0.4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</v>
      </c>
    </row>
    <row r="28" spans="1:14" x14ac:dyDescent="0.4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4" x14ac:dyDescent="0.4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</v>
      </c>
    </row>
    <row r="30" spans="1:14" x14ac:dyDescent="0.4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4" x14ac:dyDescent="0.4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</v>
      </c>
    </row>
    <row r="32" spans="1:14" x14ac:dyDescent="0.4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4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4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</v>
      </c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C11" sqref="C11"/>
    </sheetView>
  </sheetViews>
  <sheetFormatPr defaultRowHeight="17.399999999999999" x14ac:dyDescent="0.4"/>
  <cols>
    <col min="1" max="1" width="3.5" customWidth="1"/>
    <col min="2" max="2" width="20.796875" bestFit="1" customWidth="1"/>
    <col min="3" max="3" width="16.09765625" bestFit="1" customWidth="1"/>
    <col min="4" max="7" width="13.59765625" bestFit="1" customWidth="1"/>
    <col min="8" max="8" width="14.19921875" bestFit="1" customWidth="1"/>
    <col min="9" max="9" width="16.19921875" bestFit="1" customWidth="1"/>
    <col min="10" max="10" width="14.19921875" bestFit="1" customWidth="1"/>
    <col min="11" max="11" width="20.796875" bestFit="1" customWidth="1"/>
    <col min="12" max="12" width="18.796875" bestFit="1" customWidth="1"/>
  </cols>
  <sheetData>
    <row r="2" spans="2:7" x14ac:dyDescent="0.4">
      <c r="B2" s="31" t="s">
        <v>4</v>
      </c>
      <c r="C2" t="s">
        <v>79</v>
      </c>
    </row>
    <row r="4" spans="2:7" x14ac:dyDescent="0.4">
      <c r="D4" s="31" t="s">
        <v>6</v>
      </c>
    </row>
    <row r="5" spans="2:7" x14ac:dyDescent="0.4">
      <c r="B5" s="31" t="s">
        <v>3</v>
      </c>
      <c r="C5" s="31" t="s">
        <v>84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">
      <c r="B6" t="s">
        <v>14</v>
      </c>
      <c r="C6" t="s">
        <v>81</v>
      </c>
      <c r="D6" s="35">
        <v>35000000</v>
      </c>
      <c r="E6" s="35">
        <v>32000000</v>
      </c>
      <c r="F6" s="35">
        <v>31000000</v>
      </c>
      <c r="G6" s="35">
        <v>31000000</v>
      </c>
    </row>
    <row r="7" spans="2:7" x14ac:dyDescent="0.4">
      <c r="C7" t="s">
        <v>82</v>
      </c>
      <c r="D7" s="32">
        <v>20</v>
      </c>
      <c r="E7" s="32">
        <v>31.2</v>
      </c>
      <c r="F7" s="32">
        <v>36</v>
      </c>
      <c r="G7" s="32">
        <v>36</v>
      </c>
    </row>
    <row r="8" spans="2:7" x14ac:dyDescent="0.4">
      <c r="B8" t="s">
        <v>27</v>
      </c>
      <c r="C8" t="s">
        <v>81</v>
      </c>
      <c r="D8" s="35">
        <v>31000000</v>
      </c>
      <c r="E8" s="35">
        <v>35000000</v>
      </c>
      <c r="F8" s="35">
        <v>16000000</v>
      </c>
      <c r="G8" s="35">
        <v>32000000</v>
      </c>
    </row>
    <row r="9" spans="2:7" x14ac:dyDescent="0.4">
      <c r="C9" t="s">
        <v>82</v>
      </c>
      <c r="D9" s="32">
        <v>30</v>
      </c>
      <c r="E9" s="32">
        <v>24</v>
      </c>
      <c r="F9" s="32">
        <v>24</v>
      </c>
      <c r="G9" s="32">
        <v>48</v>
      </c>
    </row>
    <row r="10" spans="2:7" x14ac:dyDescent="0.4">
      <c r="B10" t="s">
        <v>10</v>
      </c>
      <c r="C10" t="s">
        <v>81</v>
      </c>
      <c r="D10" s="35">
        <v>35000000</v>
      </c>
      <c r="E10" s="35">
        <v>22000000</v>
      </c>
      <c r="F10" s="35">
        <v>25000000</v>
      </c>
      <c r="G10" s="35">
        <v>19000000</v>
      </c>
    </row>
    <row r="11" spans="2:7" x14ac:dyDescent="0.4">
      <c r="C11" t="s">
        <v>82</v>
      </c>
      <c r="D11" s="32">
        <v>48</v>
      </c>
      <c r="E11" s="32">
        <v>24</v>
      </c>
      <c r="F11" s="32">
        <v>36</v>
      </c>
      <c r="G11" s="32">
        <v>36</v>
      </c>
    </row>
    <row r="12" spans="2:7" x14ac:dyDescent="0.4">
      <c r="B12" t="s">
        <v>80</v>
      </c>
      <c r="D12" s="35">
        <v>35000000</v>
      </c>
      <c r="E12" s="35">
        <v>35000000</v>
      </c>
      <c r="F12" s="35">
        <v>31000000</v>
      </c>
      <c r="G12" s="35">
        <v>32000000</v>
      </c>
    </row>
    <row r="13" spans="2:7" x14ac:dyDescent="0.4">
      <c r="B13" t="s">
        <v>83</v>
      </c>
      <c r="D13" s="32">
        <v>33</v>
      </c>
      <c r="E13" s="32">
        <v>29.142857142857142</v>
      </c>
      <c r="F13" s="32">
        <v>34</v>
      </c>
      <c r="G13" s="32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B13" sqref="B13"/>
    </sheetView>
  </sheetViews>
  <sheetFormatPr defaultRowHeight="17.399999999999999" x14ac:dyDescent="0.4"/>
  <cols>
    <col min="1" max="1" width="11.8984375" customWidth="1"/>
    <col min="2" max="2" width="13.59765625" bestFit="1" customWidth="1"/>
  </cols>
  <sheetData>
    <row r="2" spans="1:2" x14ac:dyDescent="0.4">
      <c r="A2" t="s">
        <v>0</v>
      </c>
    </row>
    <row r="3" spans="1:2" x14ac:dyDescent="0.4">
      <c r="A3" s="1" t="s">
        <v>4</v>
      </c>
      <c r="B3" s="1" t="s">
        <v>7</v>
      </c>
    </row>
    <row r="4" spans="1:2" x14ac:dyDescent="0.4">
      <c r="A4" s="1" t="s">
        <v>21</v>
      </c>
      <c r="B4" s="3">
        <v>23820000</v>
      </c>
    </row>
    <row r="5" spans="1:2" x14ac:dyDescent="0.4">
      <c r="A5" s="1" t="s">
        <v>18</v>
      </c>
      <c r="B5" s="3">
        <v>9961999.999999959</v>
      </c>
    </row>
    <row r="6" spans="1:2" x14ac:dyDescent="0.4">
      <c r="A6" s="1" t="s">
        <v>11</v>
      </c>
      <c r="B6" s="3">
        <v>13133000</v>
      </c>
    </row>
    <row r="7" spans="1:2" x14ac:dyDescent="0.4">
      <c r="A7" s="1" t="s">
        <v>25</v>
      </c>
      <c r="B7" s="3">
        <v>28660000</v>
      </c>
    </row>
    <row r="8" spans="1:2" x14ac:dyDescent="0.4">
      <c r="A8" s="1" t="s">
        <v>44</v>
      </c>
      <c r="B8" s="3">
        <v>19700000</v>
      </c>
    </row>
    <row r="9" spans="1:2" x14ac:dyDescent="0.4">
      <c r="A9" s="1" t="s">
        <v>15</v>
      </c>
      <c r="B9" s="3">
        <v>22900000</v>
      </c>
    </row>
    <row r="10" spans="1:2" x14ac:dyDescent="0.4">
      <c r="A10" s="1" t="s">
        <v>32</v>
      </c>
      <c r="B10" s="3">
        <v>15925000</v>
      </c>
    </row>
    <row r="11" spans="1:2" x14ac:dyDescent="0.4">
      <c r="A11" s="1" t="s">
        <v>28</v>
      </c>
      <c r="B11" s="3">
        <v>27433000</v>
      </c>
    </row>
    <row r="12" spans="1:2" x14ac:dyDescent="0.4">
      <c r="A12" s="1" t="s">
        <v>30</v>
      </c>
      <c r="B12" s="3">
        <v>18467000</v>
      </c>
    </row>
    <row r="13" spans="1:2" x14ac:dyDescent="0.4">
      <c r="A13" s="1" t="s">
        <v>66</v>
      </c>
      <c r="B13" s="21">
        <f>AVERAGE(B4:B12)</f>
        <v>19999999.999999993</v>
      </c>
    </row>
  </sheetData>
  <phoneticPr fontId="1" type="noConversion"/>
  <conditionalFormatting sqref="B4:B12">
    <cfRule type="top10" dxfId="0" priority="1" percent="1" bottom="1" rank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topLeftCell="A12" workbookViewId="0">
      <selection activeCell="L29" sqref="L29"/>
    </sheetView>
  </sheetViews>
  <sheetFormatPr defaultRowHeight="17.399999999999999" x14ac:dyDescent="0.4"/>
  <cols>
    <col min="2" max="3" width="11.8984375" bestFit="1" customWidth="1"/>
    <col min="7" max="7" width="16" customWidth="1"/>
  </cols>
  <sheetData>
    <row r="2" spans="1:3" x14ac:dyDescent="0.4">
      <c r="A2" t="s">
        <v>0</v>
      </c>
    </row>
    <row r="3" spans="1:3" x14ac:dyDescent="0.4">
      <c r="A3" s="1" t="s">
        <v>4</v>
      </c>
      <c r="B3" s="1" t="s">
        <v>5</v>
      </c>
      <c r="C3" s="1" t="s">
        <v>7</v>
      </c>
    </row>
    <row r="4" spans="1:3" x14ac:dyDescent="0.4">
      <c r="A4" s="1" t="s">
        <v>21</v>
      </c>
      <c r="B4" s="3">
        <v>35000000</v>
      </c>
      <c r="C4" s="3">
        <v>11000000</v>
      </c>
    </row>
    <row r="5" spans="1:3" x14ac:dyDescent="0.4">
      <c r="A5" s="1" t="s">
        <v>18</v>
      </c>
      <c r="B5" s="3">
        <v>9000000</v>
      </c>
      <c r="C5" s="3">
        <v>6200000</v>
      </c>
    </row>
    <row r="6" spans="1:3" x14ac:dyDescent="0.4">
      <c r="A6" s="1" t="s">
        <v>25</v>
      </c>
      <c r="B6" s="3">
        <v>31000000</v>
      </c>
      <c r="C6" s="3">
        <v>29000000</v>
      </c>
    </row>
    <row r="7" spans="1:3" x14ac:dyDescent="0.4">
      <c r="A7" s="1" t="s">
        <v>15</v>
      </c>
      <c r="B7" s="3">
        <v>25000000</v>
      </c>
      <c r="C7" s="3">
        <v>22000000</v>
      </c>
    </row>
    <row r="8" spans="1:3" x14ac:dyDescent="0.4">
      <c r="A8" s="1" t="s">
        <v>32</v>
      </c>
      <c r="B8" s="3">
        <v>19000000</v>
      </c>
      <c r="C8" s="3">
        <v>14500000</v>
      </c>
    </row>
    <row r="9" spans="1:3" x14ac:dyDescent="0.4">
      <c r="A9" s="1" t="s">
        <v>28</v>
      </c>
      <c r="B9" s="3">
        <v>32000000</v>
      </c>
      <c r="C9" s="3">
        <v>22000000</v>
      </c>
    </row>
    <row r="10" spans="1:3" x14ac:dyDescent="0.4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H16" sqref="H16"/>
    </sheetView>
  </sheetViews>
  <sheetFormatPr defaultRowHeight="17.399999999999999" x14ac:dyDescent="0.4"/>
  <cols>
    <col min="1" max="1" width="3.5" customWidth="1"/>
    <col min="2" max="2" width="11.09765625" bestFit="1" customWidth="1"/>
    <col min="4" max="4" width="11.8984375" bestFit="1" customWidth="1"/>
    <col min="5" max="5" width="12.09765625" customWidth="1"/>
    <col min="6" max="7" width="13.19921875" customWidth="1"/>
    <col min="8" max="8" width="11.8984375" bestFit="1" customWidth="1"/>
    <col min="9" max="9" width="13.09765625" customWidth="1"/>
  </cols>
  <sheetData>
    <row r="3" spans="2:7" x14ac:dyDescent="0.4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4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4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4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4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4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4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4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4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4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4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4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4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4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4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/>
  </sheetViews>
  <sheetFormatPr defaultRowHeight="17.399999999999999" x14ac:dyDescent="0.4"/>
  <cols>
    <col min="5" max="5" width="11" bestFit="1" customWidth="1"/>
    <col min="10" max="10" width="2.19921875" customWidth="1"/>
    <col min="13" max="13" width="11.8984375" bestFit="1" customWidth="1"/>
  </cols>
  <sheetData>
    <row r="2" spans="1:13" x14ac:dyDescent="0.4">
      <c r="A2" t="s">
        <v>0</v>
      </c>
    </row>
    <row r="3" spans="1:13" x14ac:dyDescent="0.4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">
      <c r="A4" s="23">
        <v>0.39930555555555602</v>
      </c>
      <c r="B4" s="24" t="s">
        <v>68</v>
      </c>
      <c r="C4" s="24" t="s">
        <v>69</v>
      </c>
      <c r="D4" s="24" t="s">
        <v>18</v>
      </c>
      <c r="E4" s="25">
        <v>9000000</v>
      </c>
      <c r="F4" s="24" t="s">
        <v>70</v>
      </c>
      <c r="G4" s="25">
        <v>5000000</v>
      </c>
      <c r="H4" s="25">
        <v>24</v>
      </c>
      <c r="I4" s="25">
        <v>225000</v>
      </c>
    </row>
    <row r="5" spans="1:13" x14ac:dyDescent="0.4">
      <c r="A5" s="23">
        <v>0.57986111111111105</v>
      </c>
      <c r="B5" s="24" t="s">
        <v>71</v>
      </c>
      <c r="C5" s="24" t="s">
        <v>72</v>
      </c>
      <c r="D5" s="24" t="s">
        <v>25</v>
      </c>
      <c r="E5" s="25">
        <v>31000000</v>
      </c>
      <c r="F5" s="24" t="s">
        <v>73</v>
      </c>
      <c r="G5" s="25">
        <v>20000000</v>
      </c>
      <c r="H5" s="25">
        <v>36</v>
      </c>
      <c r="I5" s="25">
        <v>600000</v>
      </c>
    </row>
    <row r="6" spans="1:13" x14ac:dyDescent="0.4">
      <c r="A6" s="23">
        <v>0.64722222222222203</v>
      </c>
      <c r="B6" s="24" t="s">
        <v>71</v>
      </c>
      <c r="C6" s="24" t="s">
        <v>72</v>
      </c>
      <c r="D6" s="24" t="s">
        <v>25</v>
      </c>
      <c r="E6" s="25">
        <v>31000000</v>
      </c>
      <c r="F6" s="24" t="s">
        <v>73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4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4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4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4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4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4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4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4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4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4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4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4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4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4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4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4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4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4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0 E A A B Q S w M E F A A C A A g A / F E y W + O 1 Z 9 K l A A A A 9 g A A A B I A H A B D b 2 5 m a W c v U G F j a 2 F n Z S 5 4 b W w g o h g A K K A U A A A A A A A A A A A A A A A A A A A A A A A A A A A A h Y 8 9 D o I w A I W v Q r r T H z R K S C m D o 5 I Y T Y x r U y o 0 Q G t o s d z N w S N 5 B T G K u j m + 7 3 3 D e / f r j W Z D 2 w Q X 2 V l l d A o I x C C Q W p h C 6 T I F v T u F M c g Y 3 X J R 8 1 I G o 6 x t M t g i B Z V z 5 w Q h 7 z 3 0 M 2 i 6 E k U Y E 3 T M N 3 t R y Z a D j 6 z + y 6 H S 1 n E t J G D 0 8 B r D I k j m C 0 i W M c Q U T Z D m S n + F a N z 7 b H 8 g X f W N 6 z v J a h O u d x R N k a L 3 B / Y A U E s D B B Q A A g A I A P x R M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8 U T J b / D A B J N Y B A A D e A g A A E w A c A E Z v c m 1 1 b G F z L 1 N l Y 3 R p b 2 4 x L m 0 g o h g A K K A U A A A A A A A A A A A A A A A A A A A A A A A A A A A A p V F N i 9 N A G L 4 X + h + G e G l h C G 2 o h X X J Q V p F L 3 7 Q e t o s J a a j B p L J M j M p L s t C w f X g t m I X G t Z q l K C F W t l D 2 H 7 Q R f x D m c l / c G r E V a s n 5 z I z z / u 8 z z z v M x R Z z P Y w a G R 7 e T u f y + f o E 5 O g N h D v B / z V S M S f 0 v 6 A T 8 Z A B w 5 i + R y Q S 7 w d 8 N l K I j X a U e u e 5 b s I s 8 J N 2 0 F q z c N M X m h B q V 0 z H l B E q M H j Q E y 6 4 j Q 2 7 m J U J 3 Y H S W i Y P g t A O h r y 6 d z Q S t r V V r K K x T L k Z y s R h W J y 0 h J f 5 u k o L C e r F 6 I 3 l s V W G o z E 8 W L t 6 m O / p V X K W q k K / L 2 2 y d D / C 5 Q 0 I B a h 6 E W Z i A i j 9 H V g l E v p m 7 7 x R w 6 q R T t K E e 7 U k W O 7 N k N E V 6 A C Q c 1 z f B d T v Q r B D W x 5 b R s / 1 r c q W x D c 9 z 2 G G m z f Q f r l U b 3 j Y b R b h F m c V x R x f J G c T / k g B O n p m L 8 c K j L b p v l Q E u 8 R z 5 V d t 5 D Z l l k W s u Q h 2 P m B X 3 e c h m U 6 J q E 6 I / 6 v k n z W T c 6 / r i W z a S 4 l m 8 T E 9 J F H 3 M x z c 3 8 P 0 c J f P M C D A y W Z R U n 8 j n 9 + L k d k k g g Y e s o O I Z C V x R l f H m 3 A M i f x Y Z P 9 M 8 Q k l r a m s n 4 b s 2 p F X T / + n c B 7 c 9 6 7 k L S N 1 j S I + L I r P y a J j 3 7 v O y z m c z b + 5 8 D b 3 w B Q S w E C L Q A U A A I A C A D 8 U T J b 4 7 V n 0 q U A A A D 2 A A A A E g A A A A A A A A A A A A A A A A A A A A A A Q 2 9 u Z m l n L 1 B h Y 2 t h Z 2 U u e G 1 s U E s B A i 0 A F A A C A A g A / F E y W w / K 6 a u k A A A A 6 Q A A A B M A A A A A A A A A A A A A A A A A 8 Q A A A F t D b 2 5 0 Z W 5 0 X 1 R 5 c G V z X S 5 4 b W x Q S w E C L Q A U A A I A C A D 8 U T J b / D A B J N Y B A A D e A g A A E w A A A A A A A A A A A A A A A A D i A Q A A R m 9 y b X V s Y X M v U 2 V j d G l v b j E u b V B L B Q Y A A A A A A w A D A M I A A A A F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B D Q A A A A A A A F 8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F J T k w J U V C J T h G J T k 5 J U V D J U I w J U E 4 J U V E J T h D J T k w J U V C J U E 3 J U E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U X V l c n l J R C I g V m F s d W U 9 I n N m Y 2 Y z Z T k 4 Z C 1 j N z A y L T Q 4 Y m M t Y j E 2 O S 0 3 M m Q 4 Y j Z l N D k w N G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I i I C 8 + P E V u d H J 5 I F R 5 c G U 9 I l J l Y 2 9 2 Z X J 5 V G F y Z 2 V 0 U m 9 3 I i B W Y W x 1 Z T 0 i b D Q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S 0 x O F Q w M T o x N T o 1 N i 4 4 N z Q 5 N j Q y W i I g L z 4 8 R W 5 0 c n k g V H l w Z T 0 i R m l s b E N v b H V t b l R 5 c G V z I i B W Y W x 1 Z T 0 i c 0 J n W U d B d 1 l E I i A v P j x F b n R y e S B U e X B l P S J G a W x s Q 2 9 s d W 1 u T m F t Z X M i I F Z h b H V l P S J z W y Z x d W 9 0 O + q z o O q w n e u q h S Z x d W 9 0 O y w m c X V v d D v q t a z r t o Q m c X V v d D s s J n F 1 b 3 Q 7 7 L C o 7 K K F J n F 1 b 3 Q 7 L C Z x d W 9 0 O + y e k O u P m e y w q O q w g O q y q S Z x d W 9 0 O y w m c X V v d D v r i 7 T r i 7 n s n p A m c X V v d D s s J n F 1 b 3 Q 7 7 Z W g 6 7 a A 6 r i w 6 r C E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J 6 Q 6 4 + Z 7 L C o 7 Y y Q 6 6 e k L 0 F 1 d G 9 S Z W 1 v d m V k Q 2 9 s d W 1 u c z E u e + q z o O q w n e u q h S w w f S Z x d W 9 0 O y w m c X V v d D t T Z W N 0 a W 9 u M S / s n p D r j 5 n s s K j t j J D r p 6 Q v Q X V 0 b 1 J l b W 9 2 Z W R D b 2 x 1 b W 5 z M S 5 7 6 r W s 6 7 a E L D F 9 J n F 1 b 3 Q 7 L C Z x d W 9 0 O 1 N l Y 3 R p b 2 4 x L + y e k O u P m e y w q O 2 M k O u n p C 9 B d X R v U m V t b 3 Z l Z E N v b H V t b n M x L n v s s K j s o o U s M n 0 m c X V v d D s s J n F 1 b 3 Q 7 U 2 V j d G l v b j E v 7 J 6 Q 6 4 + Z 7 L C o 7 Y y Q 6 6 e k L 0 F 1 d G 9 S Z W 1 v d m V k Q 2 9 s d W 1 u c z E u e + y e k O u P m e y w q O q w g O q y q S w z f S Z x d W 9 0 O y w m c X V v d D t T Z W N 0 a W 9 u M S / s n p D r j 5 n s s K j t j J D r p 6 Q v Q X V 0 b 1 J l b W 9 2 Z W R D b 2 x 1 b W 5 z M S 5 7 6 4 u 0 6 4 u 5 7 J 6 Q L D R 9 J n F 1 b 3 Q 7 L C Z x d W 9 0 O 1 N l Y 3 R p b 2 4 x L + y e k O u P m e y w q O 2 M k O u n p C 9 B d X R v U m V t b 3 Z l Z E N v b H V t b n M x L n v t l a D r t o D q u L D q s I Q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7 J 6 Q 6 4 + Z 7 L C o 7 Y y Q 6 6 e k L 0 F 1 d G 9 S Z W 1 v d m V k Q 2 9 s d W 1 u c z E u e + q z o O q w n e u q h S w w f S Z x d W 9 0 O y w m c X V v d D t T Z W N 0 a W 9 u M S / s n p D r j 5 n s s K j t j J D r p 6 Q v Q X V 0 b 1 J l b W 9 2 Z W R D b 2 x 1 b W 5 z M S 5 7 6 r W s 6 7 a E L D F 9 J n F 1 b 3 Q 7 L C Z x d W 9 0 O 1 N l Y 3 R p b 2 4 x L + y e k O u P m e y w q O 2 M k O u n p C 9 B d X R v U m V t b 3 Z l Z E N v b H V t b n M x L n v s s K j s o o U s M n 0 m c X V v d D s s J n F 1 b 3 Q 7 U 2 V j d G l v b j E v 7 J 6 Q 6 4 + Z 7 L C o 7 Y y Q 6 6 e k L 0 F 1 d G 9 S Z W 1 v d m V k Q 2 9 s d W 1 u c z E u e + y e k O u P m e y w q O q w g O q y q S w z f S Z x d W 9 0 O y w m c X V v d D t T Z W N 0 a W 9 u M S / s n p D r j 5 n s s K j t j J D r p 6 Q v Q X V 0 b 1 J l b W 9 2 Z W R D b 2 x 1 b W 5 z M S 5 7 6 4 u 0 6 4 u 5 7 J 6 Q L D R 9 J n F 1 b 3 Q 7 L C Z x d W 9 0 O 1 N l Y 3 R p b 2 4 x L + y e k O u P m e y w q O 2 M k O u n p C 9 B d X R v U m V t b 3 Z l Z E N v b H V t b n M x L n v t l a D r t o D q u L D q s I Q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y U 5 R S U 5 M C V F Q i U 4 R i U 5 O S V F Q y V C M C V B O C V F R C U 4 Q y U 5 M C V F Q i V B N y V B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U U l O T A l R U I l O E Y l O T k l R U M l Q j A l Q T g l R U Q l O E M l O T A l R U I l Q T c l Q T Q v J U V D J T h B J U I 5 J U V B J U I y J U E 5 J U V C J T k w J T l D J T I w J U V E J T k 3 J U E 0 J U V C J T h E J T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F J T k w J U V C J T h G J T k 5 J U V D J U I w J U E 4 J U V E J T h D J T k w J U V C J U E 3 J U E 0 L y V F Q i V C M y U 4 M C V F Q S V C M i V C R C V F Q i U 5 M C U 5 Q y U y M C V F Q y U 5 Q y V B M C V F R C U 5 O C U 5 N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J n M w u y A 7 l R a J T i t 7 f b s w F A A A A A A I A A A A A A B B m A A A A A Q A A I A A A A B O z H 6 V 5 Y + u P M y Z N Q P y H s V h k G L v c 4 + X W M s y R D i o C V F O u A A A A A A 6 A A A A A A g A A I A A A A E 0 8 5 t V e 4 V b T k L Q u R 5 v + S 3 z 8 9 G L d A K t S b H 9 k A W 3 Z R p T o U A A A A M i 0 O K V b U D R Q C J 9 s t V D 8 7 z j z u / j I H P B t O 6 O 5 L N I p v l Q t G S 1 a s q z r 3 L 4 g b v p S 5 z 2 A 1 + H O X 4 B U m T q e a V K 1 K g z U S c B i 6 / p R / b 4 W r d d d z Z R F / C f Y Q A A A A E Q I / X j i L 2 N R 0 3 6 / 7 + R w k P 6 J 5 b H S P A q d 5 q A E c e u I t y v m J L L X f O g 8 7 v 7 2 I m M 8 C z 3 E i r q 8 e 3 Z 3 d 2 4 m w G q F G T b C G x 8 = < / D a t a M a s h u p > 
</file>

<file path=customXml/itemProps1.xml><?xml version="1.0" encoding="utf-8"?>
<ds:datastoreItem xmlns:ds="http://schemas.openxmlformats.org/officeDocument/2006/customXml" ds:itemID="{DC869BD5-4325-45A3-8E35-F235BFAD77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박주연</cp:lastModifiedBy>
  <cp:lastPrinted>2025-09-16T10:46:07Z</cp:lastPrinted>
  <dcterms:created xsi:type="dcterms:W3CDTF">2023-08-09T00:13:15Z</dcterms:created>
  <dcterms:modified xsi:type="dcterms:W3CDTF">2025-09-19T03:44:57Z</dcterms:modified>
</cp:coreProperties>
</file>