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 기출문제집\02 최신기출유형\10회\"/>
    </mc:Choice>
  </mc:AlternateContent>
  <xr:revisionPtr revIDLastSave="0" documentId="13_ncr:1_{6EDF52A7-BBA2-4E25-8464-7FC596FEB8C7}" xr6:coauthVersionLast="47" xr6:coauthVersionMax="47" xr10:uidLastSave="{00000000-0000-0000-0000-000000000000}"/>
  <bookViews>
    <workbookView xWindow="-120" yWindow="-120" windowWidth="29040" windowHeight="1584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42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N4" i="3" a="1"/>
  <c r="N4" i="3" s="1"/>
  <c r="N5" i="3" a="1"/>
  <c r="N5" i="3" s="1"/>
  <c r="N6" i="3" a="1"/>
  <c r="N6" i="3" s="1"/>
  <c r="N7" i="3" a="1"/>
  <c r="N7" i="3" s="1"/>
  <c r="N8" i="3" a="1"/>
  <c r="N8" i="3" s="1"/>
  <c r="N9" i="3" a="1"/>
  <c r="N9" i="3" s="1"/>
  <c r="N10" i="3" a="1"/>
  <c r="N10" i="3" s="1"/>
  <c r="N11" i="3" a="1"/>
  <c r="N11" i="3" s="1"/>
  <c r="N3" i="3" a="1"/>
  <c r="N3" i="3" s="1"/>
  <c r="N19" i="3" a="1"/>
  <c r="N19" i="3" s="1"/>
  <c r="A37" i="1"/>
  <c r="M14" i="3"/>
  <c r="B13" i="5"/>
  <c r="J3" i="3" a="1"/>
  <c r="J11" i="3" a="1"/>
  <c r="J17" i="3" a="1"/>
  <c r="J29" i="3" a="1"/>
  <c r="J26" i="3" a="1"/>
  <c r="J22" i="3" a="1"/>
  <c r="J5" i="3" a="1"/>
  <c r="J23" i="3" a="1"/>
  <c r="J32" i="3" a="1"/>
  <c r="J34" i="3" a="1"/>
  <c r="J12" i="3" a="1"/>
  <c r="J18" i="3" a="1"/>
  <c r="J30" i="3" a="1"/>
  <c r="J14" i="3" a="1"/>
  <c r="J6" i="3" a="1"/>
  <c r="J24" i="3" a="1"/>
  <c r="J20" i="3" a="1"/>
  <c r="J10" i="3" a="1"/>
  <c r="J7" i="3" a="1"/>
  <c r="J13" i="3" a="1"/>
  <c r="J19" i="3" a="1"/>
  <c r="J25" i="3" a="1"/>
  <c r="J31" i="3" a="1"/>
  <c r="J28" i="3" a="1"/>
  <c r="J8" i="3" a="1"/>
  <c r="J9" i="3" a="1"/>
  <c r="J15" i="3" a="1"/>
  <c r="J21" i="3" a="1"/>
  <c r="J27" i="3" a="1"/>
  <c r="J33" i="3" a="1"/>
  <c r="J16" i="3" a="1"/>
  <c r="J4" i="3" a="1"/>
  <c r="J3" i="3" l="1"/>
  <c r="J4" i="3"/>
  <c r="J16" i="3"/>
  <c r="J33" i="3"/>
  <c r="J27" i="3"/>
  <c r="J21" i="3"/>
  <c r="J15" i="3"/>
  <c r="J9" i="3"/>
  <c r="J8" i="3"/>
  <c r="J28" i="3"/>
  <c r="J31" i="3"/>
  <c r="J25" i="3"/>
  <c r="J19" i="3"/>
  <c r="J13" i="3"/>
  <c r="J7" i="3"/>
  <c r="J10" i="3"/>
  <c r="J20" i="3"/>
  <c r="J24" i="3"/>
  <c r="J6" i="3"/>
  <c r="J14" i="3"/>
  <c r="J30" i="3"/>
  <c r="J18" i="3"/>
  <c r="J12" i="3"/>
  <c r="J34" i="3"/>
  <c r="J32" i="3"/>
  <c r="J23" i="3"/>
  <c r="J5" i="3"/>
  <c r="J22" i="3"/>
  <c r="J26" i="3"/>
  <c r="J29" i="3"/>
  <c r="J17" i="3"/>
  <c r="J1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18" authorId="0" shapeId="0" xr:uid="{C1FE78D3-33E3-4BA2-954F-3D7FCE0995F3}">
      <text>
        <r>
          <rPr>
            <b/>
            <sz val="9"/>
            <color indexed="81"/>
            <rFont val="돋움"/>
            <family val="3"/>
            <charset val="129"/>
          </rPr>
          <t>최저가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자동차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AE6C0B-DB44-4473-83A4-D3B99843912B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4E9D85D9-7182-4390-8F11-228AEDAB0367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Users\user\Desktop\컴활 기출문제집\02 최신기출유형\10회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<sst xmlns="http://schemas.openxmlformats.org/spreadsheetml/2006/main" count="541" uniqueCount="85">
  <si>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</si>
  <si>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</si>
  <si>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</si>
  <si>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</si>
  <si>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</si>
  <si>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</si>
  <si>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</si>
  <si>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</si>
  <si>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</si>
  <si>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</si>
  <si>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</si>
  <si>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</si>
  <si>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</si>
  <si>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</si>
  <si>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</si>
  <si>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</si>
  <si>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</si>
  <si>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</si>
  <si>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</si>
  <si>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</si>
  <si>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</si>
  <si>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</si>
  <si>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</si>
  <si>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</si>
  <si>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</si>
  <si>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</si>
  <si>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</si>
  <si>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</si>
  <si>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</si>
  <si>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</si>
  <si>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</si>
  <si>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</si>
  <si>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</si>
  <si>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</si>
  <si>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</si>
  <si>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</si>
  <si>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</si>
  <si>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</si>
  <si>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</si>
  <si>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</si>
  <si>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</si>
  <si>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</si>
  <si>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</si>
  <si>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</si>
  <si>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</si>
  <si>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</si>
  <si>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</si>
  <si>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</si>
  <si>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</si>
  <si>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</si>
  <si>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</si>
  <si>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</si>
  <si>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</si>
  <si>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</si>
  <si>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</si>
  <si>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</si>
  <si>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</si>
  <si>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</si>
  <si>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</si>
  <si>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</si>
  <si>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</si>
  <si>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</si>
  <si>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</si>
  <si>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</si>
  <si>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</si>
  <si>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</si>
  <si>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</si>
  <si>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</si>
  <si>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</si>
  <si>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</si>
  <si>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</si>
  <si>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</si>
  <si>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</si>
  <si>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</si>
  <si>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</si>
  <si>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할부기간</t>
    <phoneticPr fontId="1" type="noConversion"/>
  </si>
  <si>
    <t>빈도수</t>
    <phoneticPr fontId="1" type="noConversion"/>
  </si>
  <si>
    <t>[표1]d</t>
    <phoneticPr fontId="1" type="noConversion"/>
  </si>
  <si>
    <t>조건</t>
    <phoneticPr fontId="1" type="noConversion"/>
  </si>
  <si>
    <t>All</t>
  </si>
  <si>
    <t>값</t>
  </si>
  <si>
    <t>최대값: 자동차가격</t>
  </si>
  <si>
    <t>전체 최대값: 자동차가격</t>
  </si>
  <si>
    <t>평균: 할부기간</t>
  </si>
  <si>
    <t>전체 평균: 할부기간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</si>
</sst>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General\ &quot;~&quot;"/>
    <numFmt numFmtId="178" formatCode="#&quot;개&quot;&quot;월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right" vertical="center"/>
    </xf>
    <xf numFmtId="0" fontId="0" fillId="0" borderId="10" xfId="0" applyBorder="1" applyAlignment="1">
      <alignment horizontal="left" vertical="center" indent="1"/>
    </xf>
    <xf numFmtId="0" fontId="4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8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6629-4FB4-A078-E5C06244C3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0</xdr:row>
      <xdr:rowOff>19050</xdr:rowOff>
    </xdr:from>
    <xdr:to>
      <xdr:col>5</xdr:col>
      <xdr:colOff>990600</xdr:colOff>
      <xdr:row>1</xdr:row>
      <xdr:rowOff>200025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7FFC8E6C-A605-0BBF-2E6E-34C695124916}"/>
            </a:ext>
          </a:extLst>
        </xdr:cNvPr>
        <xdr:cNvSpPr/>
      </xdr:nvSpPr>
      <xdr:spPr>
        <a:xfrm>
          <a:off x="3648075" y="19050"/>
          <a:ext cx="971550" cy="3905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57150</xdr:colOff>
      <xdr:row>0</xdr:row>
      <xdr:rowOff>38100</xdr:rowOff>
    </xdr:from>
    <xdr:to>
      <xdr:col>6</xdr:col>
      <xdr:colOff>971550</xdr:colOff>
      <xdr:row>1</xdr:row>
      <xdr:rowOff>180975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3A586982-A685-B8A7-D9DA-42BFA68409CF}"/>
            </a:ext>
          </a:extLst>
        </xdr:cNvPr>
        <xdr:cNvSpPr/>
      </xdr:nvSpPr>
      <xdr:spPr>
        <a:xfrm>
          <a:off x="4695825" y="38100"/>
          <a:ext cx="914400" cy="35242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0</xdr:colOff>
          <xdr:row>4</xdr:row>
          <xdr:rowOff>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858.466693865739" backgroundQuery="1" createdVersion="8" refreshedVersion="8" minRefreshableVersion="3" recordCount="0" supportSubquery="1" supportAdvancedDrill="1" xr:uid="{327F5D64-2A28-42FF-9A83-753AC099ABFC}">
  <cacheSource type="external" connectionId="1"/>
  <cacheFields count="5"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차종].[차종]" caption="차종" numFmtId="0" hierarchy="1" level="1">
      <sharedItems containsSemiMixedTypes="0" containsNonDate="0" containsString="0"/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110A47-FEA4-42E2-98A2-02E38AE9EA28}" name="피벗 테이블1" cacheId="42" dataOnRows="1" dataPosition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Page" compact="0" allDrilled="1" outline="0" subtotalTop="0" showAll="0" dataSourceSort="1" defaultSubtotal="0" defaultAttributeDrillState="1"/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1" hier="1" name="[자동차판매].[차종].[All]" cap="All"/>
  </pageFields>
  <dataFields count="2">
    <dataField name="최대값: 자동차가격" fld="3" subtotal="max" baseField="0" baseItem="0" numFmtId="42"/>
    <dataField name="평균: 할부기간" fld="4" subtotal="average" baseField="0" baseItem="0" numFmtId="178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자동차가격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3"/>
  <sheetViews>
    <sheetView topLeftCell="A11" workbookViewId="0">
      <selection activeCell="O36" sqref="O36"/>
    </sheetView>
  </sheetViews>
  <sheetFormatPr defaultRowHeight="16.5" x14ac:dyDescent="0.3"/>
  <cols>
    <col min="1" max="1" width="12.5" bestFit="1" customWidth="1"/>
    <col min="2" max="2" width="9" bestFit="1" customWidth="1"/>
    <col min="3" max="3" width="7.125" bestFit="1" customWidth="1"/>
    <col min="5" max="5" width="13.625" bestFit="1" customWidth="1"/>
    <col min="6" max="6" width="7.375" bestFit="1" customWidth="1"/>
    <col min="7" max="7" width="13.625" bestFit="1" customWidth="1"/>
    <col min="12" max="12" width="11.125" bestFit="1" customWidth="1"/>
  </cols>
  <sheetData>
    <row r="1" spans="1:8" x14ac:dyDescent="0.3">
      <c r="A1" t="s">
        <v>77</v>
      </c>
    </row>
    <row r="2" spans="1:8" x14ac:dyDescent="0.3">
      <c r="A2" s="1" t="s">
        <v>1</v>
      </c>
      <c r="B2" s="1" t="s">
        <v>74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3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3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3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3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3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3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3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3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3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3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3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3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3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3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3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3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3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3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3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3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3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3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3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3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3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3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3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3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3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3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3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3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3">
      <c r="A36" t="s">
        <v>78</v>
      </c>
    </row>
    <row r="37" spans="1:8" x14ac:dyDescent="0.3">
      <c r="A37" t="b">
        <f>AND(MONTH(A3)&lt;=6,_xlfn.RANK.EQ(G3,$G$3:$G$34)&lt;=10,B3&gt;=10/24,B3&lt;=(15/24+30/(24*60)))</f>
        <v>0</v>
      </c>
    </row>
    <row r="39" spans="1:8" x14ac:dyDescent="0.3">
      <c r="A39" s="1" t="s">
        <v>1</v>
      </c>
      <c r="B39" s="1" t="s">
        <v>74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3">
      <c r="A40" s="2">
        <v>43941</v>
      </c>
      <c r="B40" s="28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3">
      <c r="A41" s="2">
        <v>43877</v>
      </c>
      <c r="B41" s="28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3">
      <c r="A42" s="2">
        <v>44000</v>
      </c>
      <c r="B42" s="28">
        <v>0.52916666666666667</v>
      </c>
      <c r="C42" s="1" t="s">
        <v>52</v>
      </c>
      <c r="D42" s="1" t="s">
        <v>25</v>
      </c>
      <c r="E42" s="3">
        <v>31000000</v>
      </c>
      <c r="F42" s="1" t="s">
        <v>33</v>
      </c>
      <c r="G42" s="3">
        <v>30000000</v>
      </c>
      <c r="H42" s="1">
        <v>48</v>
      </c>
    </row>
    <row r="43" spans="1:8" x14ac:dyDescent="0.3">
      <c r="A43" s="2">
        <v>43968</v>
      </c>
      <c r="B43" s="28">
        <v>0.4513888888888889</v>
      </c>
      <c r="C43" s="1" t="s">
        <v>56</v>
      </c>
      <c r="D43" s="1" t="s">
        <v>28</v>
      </c>
      <c r="E43" s="3">
        <v>32000000</v>
      </c>
      <c r="F43" s="1" t="s">
        <v>22</v>
      </c>
      <c r="G43" s="3">
        <v>30100000</v>
      </c>
      <c r="H43" s="1">
        <v>24</v>
      </c>
    </row>
  </sheetData>
  <phoneticPr fontId="1" type="noConversion"/>
  <conditionalFormatting sqref="A3:H34">
    <cfRule type="expression" dxfId="1" priority="1">
      <formula>AND($B3&gt;=0.5,$E3&gt;AVERAGE($E$3:$E$34))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1:H39"/>
  <sheetViews>
    <sheetView topLeftCell="A13" workbookViewId="0"/>
  </sheetViews>
  <sheetFormatPr defaultRowHeight="16.5" x14ac:dyDescent="0.3"/>
  <cols>
    <col min="1" max="1" width="4.25" customWidth="1"/>
    <col min="2" max="2" width="11" customWidth="1"/>
    <col min="3" max="3" width="11.25" customWidth="1"/>
    <col min="4" max="4" width="10.625" customWidth="1"/>
    <col min="5" max="5" width="11.375" customWidth="1"/>
    <col min="6" max="6" width="15.75" customWidth="1"/>
    <col min="7" max="7" width="14.375" customWidth="1"/>
    <col min="8" max="8" width="14" customWidth="1"/>
  </cols>
  <sheetData>
    <row r="1" spans="2:8" ht="16.5" customHeight="1" x14ac:dyDescent="0.3">
      <c r="B1" s="31" t="s">
        <v>59</v>
      </c>
      <c r="C1" s="31"/>
      <c r="D1" s="31"/>
      <c r="E1" s="31"/>
      <c r="F1" s="31"/>
      <c r="G1" s="31"/>
      <c r="H1" s="31"/>
    </row>
    <row r="2" spans="2:8" ht="16.5" customHeight="1" x14ac:dyDescent="0.3">
      <c r="B2" s="31"/>
      <c r="C2" s="31"/>
      <c r="D2" s="31"/>
      <c r="E2" s="31"/>
      <c r="F2" s="31"/>
      <c r="G2" s="31"/>
      <c r="H2" s="31"/>
    </row>
    <row r="3" spans="2:8" x14ac:dyDescent="0.3">
      <c r="B3" t="s">
        <v>0</v>
      </c>
    </row>
    <row r="4" spans="2:8" x14ac:dyDescent="0.3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3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3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3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3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3">
      <c r="B9" s="7" t="s">
        <v>19</v>
      </c>
      <c r="C9" s="8" t="s">
        <v>34</v>
      </c>
      <c r="D9" s="8" t="s">
        <v>14</v>
      </c>
      <c r="E9" s="8" t="s">
        <v>25</v>
      </c>
      <c r="F9" s="9">
        <v>16000000</v>
      </c>
      <c r="G9" s="9">
        <v>1600000</v>
      </c>
      <c r="H9" s="10">
        <v>43877</v>
      </c>
    </row>
    <row r="10" spans="2:8" x14ac:dyDescent="0.3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3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3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3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3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3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3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3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3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3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3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3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3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3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3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3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3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3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3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3">
      <c r="B29" s="8"/>
      <c r="C29" s="8"/>
      <c r="D29" s="8"/>
      <c r="E29" s="8"/>
      <c r="F29" s="9"/>
      <c r="G29" s="9"/>
      <c r="H29" s="11"/>
    </row>
    <row r="30" spans="2:8" x14ac:dyDescent="0.3">
      <c r="B30" s="12" t="s">
        <v>60</v>
      </c>
      <c r="C30" s="12"/>
      <c r="D30" s="12"/>
      <c r="E30" s="12"/>
      <c r="F30" s="13"/>
      <c r="G30" s="13"/>
      <c r="H30" s="14"/>
    </row>
    <row r="31" spans="2:8" x14ac:dyDescent="0.3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3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3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3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3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3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3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3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3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rstPageNumber="2" orientation="landscape" cellComments="asDisplayed" useFirstPageNumber="1" r:id="rId1"/>
  <headerFooter differentFirst="1">
    <oddHeader>&amp;R&amp;P쪽</oddHeader>
    <firstHeader>&amp;L&amp;"HY견명조,보통"&amp;13서울 지점</first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tabSelected="1" workbookViewId="0">
      <selection activeCell="G24" sqref="G24"/>
    </sheetView>
  </sheetViews>
  <sheetFormatPr defaultRowHeight="16.5" x14ac:dyDescent="0.3"/>
  <cols>
    <col min="1" max="1" width="11.125" bestFit="1" customWidth="1"/>
    <col min="5" max="5" width="11.875" bestFit="1" customWidth="1"/>
    <col min="6" max="6" width="13.5" bestFit="1" customWidth="1"/>
    <col min="8" max="8" width="11.875" bestFit="1" customWidth="1"/>
    <col min="10" max="10" width="11.625" customWidth="1"/>
    <col min="11" max="11" width="2.25" customWidth="1"/>
    <col min="13" max="14" width="11.875" bestFit="1" customWidth="1"/>
  </cols>
  <sheetData>
    <row r="1" spans="1:14" x14ac:dyDescent="0.3">
      <c r="A1" t="s">
        <v>0</v>
      </c>
      <c r="L1" t="s">
        <v>60</v>
      </c>
    </row>
    <row r="2" spans="1:14" x14ac:dyDescent="0.3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3">
      <c r="A3" s="2">
        <v>44146</v>
      </c>
      <c r="B3" s="1" t="s">
        <v>39</v>
      </c>
      <c r="C3" s="1" t="s">
        <v>27</v>
      </c>
      <c r="D3" s="1" t="s">
        <v>28</v>
      </c>
      <c r="E3" s="20">
        <f>ROUNDDOWN(IF(MONTH(A3)&gt;=7,VLOOKUP(D3,$L$3:$M$11,2,FALSE)*0.95,VLOOKUP(D3,$L$3:$M$11,2,FALSE)),-4)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 cm="1">
        <f t="array" ref="N3">IFERROR(AVERAGE(IF((L3=$D$3:$D$34)*(MONTH($A$3:$A$34))&gt;=7,$F$3:$F$34)),"")</f>
        <v>10700000</v>
      </c>
    </row>
    <row r="4" spans="1:14" x14ac:dyDescent="0.3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ROUNDDOWN(IF(MONTH(A4)&gt;=7,VLOOKUP(D4,$L$3:$M$11,2,FALSE)*0.95,VLOOKUP(D4,$L$3:$M$11,2,FALSE)),-4)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 cm="1">
        <f t="array" ref="N4">IFERROR(AVERAGE(IF((L4=$D$3:$D$34)*(MONTH($A$3:$A$34))&gt;=7,$F$3:$F$34)),"")</f>
        <v/>
      </c>
    </row>
    <row r="5" spans="1:14" x14ac:dyDescent="0.3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 cm="1">
        <f t="array" ref="N5">IFERROR(AVERAGE(IF((L5=$D$3:$D$34)*(MONTH($A$3:$A$34))&gt;=7,$F$3:$F$34)),"")</f>
        <v>2750000</v>
      </c>
    </row>
    <row r="6" spans="1:14" x14ac:dyDescent="0.3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 cm="1">
        <f t="array" ref="N6">IFERROR(AVERAGE(IF((L6=$D$3:$D$34)*(MONTH($A$3:$A$34))&gt;=7,$F$3:$F$34)),"")</f>
        <v>1950000</v>
      </c>
    </row>
    <row r="7" spans="1:14" x14ac:dyDescent="0.3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</v>
      </c>
      <c r="L7" s="1" t="s">
        <v>44</v>
      </c>
      <c r="M7" s="3">
        <v>22000000</v>
      </c>
      <c r="N7" s="20" t="str" cm="1">
        <f t="array" ref="N7">IFERROR(AVERAGE(IF((L7=$D$3:$D$34)*(MONTH($A$3:$A$34))&gt;=7,$F$3:$F$34)),"")</f>
        <v/>
      </c>
    </row>
    <row r="8" spans="1:14" x14ac:dyDescent="0.3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 cm="1">
        <f t="array" ref="N8">IFERROR(AVERAGE(IF((L8=$D$3:$D$34)*(MONTH($A$3:$A$34))&gt;=7,$F$3:$F$34)),"")</f>
        <v>1000000</v>
      </c>
    </row>
    <row r="9" spans="1:14" x14ac:dyDescent="0.3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</v>
      </c>
      <c r="L9" s="1" t="s">
        <v>32</v>
      </c>
      <c r="M9" s="3">
        <v>19000000</v>
      </c>
      <c r="N9" s="20" cm="1">
        <f t="array" ref="N9">IFERROR(AVERAGE(IF((L9=$D$3:$D$34)*(MONTH($A$3:$A$34))&gt;=7,$F$3:$F$34)),"")</f>
        <v>2500000</v>
      </c>
    </row>
    <row r="10" spans="1:14" x14ac:dyDescent="0.3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</v>
      </c>
      <c r="L10" s="1" t="s">
        <v>28</v>
      </c>
      <c r="M10" s="3">
        <v>32000000</v>
      </c>
      <c r="N10" s="20" cm="1">
        <f t="array" ref="N10">IFERROR(AVERAGE(IF((L10=$D$3:$D$34)*(MONTH($A$3:$A$34))&gt;=7,$F$3:$F$34)),"")</f>
        <v>200000</v>
      </c>
    </row>
    <row r="11" spans="1:14" x14ac:dyDescent="0.3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</v>
      </c>
      <c r="L11" s="1" t="s">
        <v>30</v>
      </c>
      <c r="M11" s="3">
        <v>15000000</v>
      </c>
      <c r="N11" s="20" cm="1">
        <f t="array" ref="N11">IFERROR(AVERAGE(IF((L11=$D$3:$D$34)*(MONTH($A$3:$A$34))&gt;=7,$F$3:$F$34)),"")</f>
        <v>1300000</v>
      </c>
    </row>
    <row r="12" spans="1:14" x14ac:dyDescent="0.3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</v>
      </c>
    </row>
    <row r="13" spans="1:14" x14ac:dyDescent="0.3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3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</v>
      </c>
      <c r="L14" s="19" t="s">
        <v>4</v>
      </c>
      <c r="M14" s="2" t="str">
        <f>INDEX(D3:D34,MATCH(MIN(A3:A34),A3:A34,0))</f>
        <v>쏘나타</v>
      </c>
    </row>
    <row r="15" spans="1:14" x14ac:dyDescent="0.3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</v>
      </c>
    </row>
    <row r="16" spans="1:14" x14ac:dyDescent="0.3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</v>
      </c>
    </row>
    <row r="17" spans="1:14" x14ac:dyDescent="0.3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4" x14ac:dyDescent="0.3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32" t="s">
        <v>75</v>
      </c>
      <c r="M18" s="32"/>
      <c r="N18" s="19" t="s">
        <v>76</v>
      </c>
    </row>
    <row r="19" spans="1:14" x14ac:dyDescent="0.3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</v>
      </c>
      <c r="L19" s="29">
        <v>1</v>
      </c>
      <c r="M19" s="30">
        <v>24</v>
      </c>
      <c r="N19" s="26" cm="1">
        <f t="array" ref="N19:N22">FREQUENCY(IF((LEFT(B3:B34,1)="김")+(LEFT(B3:B34,1)="안"),I3:I34),M19:M21)</f>
        <v>3</v>
      </c>
    </row>
    <row r="20" spans="1:14" x14ac:dyDescent="0.3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s="29">
        <v>25</v>
      </c>
      <c r="M20" s="30">
        <v>48</v>
      </c>
      <c r="N20" s="26">
        <v>6</v>
      </c>
    </row>
    <row r="21" spans="1:14" x14ac:dyDescent="0.3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</v>
      </c>
      <c r="L21" s="29">
        <v>49</v>
      </c>
      <c r="M21" s="30">
        <v>72</v>
      </c>
      <c r="N21" s="26">
        <v>1</v>
      </c>
    </row>
    <row r="22" spans="1:14" x14ac:dyDescent="0.3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  <c r="N22">
        <v>0</v>
      </c>
    </row>
    <row r="23" spans="1:14" x14ac:dyDescent="0.3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4" x14ac:dyDescent="0.3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4" x14ac:dyDescent="0.3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4" x14ac:dyDescent="0.3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4" x14ac:dyDescent="0.3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</v>
      </c>
    </row>
    <row r="28" spans="1:14" x14ac:dyDescent="0.3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4" x14ac:dyDescent="0.3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</v>
      </c>
    </row>
    <row r="30" spans="1:14" x14ac:dyDescent="0.3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4" x14ac:dyDescent="0.3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</v>
      </c>
    </row>
    <row r="32" spans="1:14" x14ac:dyDescent="0.3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3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3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</v>
      </c>
    </row>
  </sheetData>
  <mergeCells count="1">
    <mergeCell ref="L18:M1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D7" sqref="D7"/>
    </sheetView>
  </sheetViews>
  <sheetFormatPr defaultRowHeight="16.5" x14ac:dyDescent="0.3"/>
  <cols>
    <col min="1" max="1" width="3.5" customWidth="1"/>
    <col min="2" max="2" width="7.5" bestFit="1" customWidth="1"/>
    <col min="3" max="3" width="18.375" bestFit="1" customWidth="1"/>
    <col min="4" max="7" width="15.25" bestFit="1" customWidth="1"/>
    <col min="8" max="8" width="12" bestFit="1" customWidth="1"/>
  </cols>
  <sheetData>
    <row r="2" spans="2:7" x14ac:dyDescent="0.3">
      <c r="B2" s="33" t="s">
        <v>4</v>
      </c>
      <c r="C2" t="s" vm="1">
        <v>79</v>
      </c>
    </row>
    <row r="4" spans="2:7" x14ac:dyDescent="0.3">
      <c r="D4" s="33" t="s">
        <v>6</v>
      </c>
    </row>
    <row r="5" spans="2:7" x14ac:dyDescent="0.3">
      <c r="B5" s="33" t="s">
        <v>3</v>
      </c>
      <c r="C5" s="33" t="s">
        <v>80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3">
      <c r="B6" t="s">
        <v>14</v>
      </c>
      <c r="C6" t="s">
        <v>81</v>
      </c>
      <c r="D6" s="34">
        <v>35000000</v>
      </c>
      <c r="E6" s="34">
        <v>32000000</v>
      </c>
      <c r="F6" s="34">
        <v>31000000</v>
      </c>
      <c r="G6" s="34">
        <v>31000000</v>
      </c>
    </row>
    <row r="7" spans="2:7" x14ac:dyDescent="0.3">
      <c r="C7" t="s">
        <v>83</v>
      </c>
      <c r="D7" s="35">
        <v>20</v>
      </c>
      <c r="E7" s="35">
        <v>31.2</v>
      </c>
      <c r="F7" s="35">
        <v>36</v>
      </c>
      <c r="G7" s="35">
        <v>36</v>
      </c>
    </row>
    <row r="8" spans="2:7" x14ac:dyDescent="0.3">
      <c r="B8" t="s">
        <v>27</v>
      </c>
      <c r="C8" t="s">
        <v>81</v>
      </c>
      <c r="D8" s="34">
        <v>31000000</v>
      </c>
      <c r="E8" s="34">
        <v>35000000</v>
      </c>
      <c r="F8" s="34">
        <v>16000000</v>
      </c>
      <c r="G8" s="34">
        <v>32000000</v>
      </c>
    </row>
    <row r="9" spans="2:7" x14ac:dyDescent="0.3">
      <c r="C9" t="s">
        <v>83</v>
      </c>
      <c r="D9" s="35">
        <v>30</v>
      </c>
      <c r="E9" s="35">
        <v>24</v>
      </c>
      <c r="F9" s="35">
        <v>24</v>
      </c>
      <c r="G9" s="35">
        <v>48</v>
      </c>
    </row>
    <row r="10" spans="2:7" x14ac:dyDescent="0.3">
      <c r="B10" t="s">
        <v>10</v>
      </c>
      <c r="C10" t="s">
        <v>81</v>
      </c>
      <c r="D10" s="34">
        <v>35000000</v>
      </c>
      <c r="E10" s="34">
        <v>22000000</v>
      </c>
      <c r="F10" s="34">
        <v>25000000</v>
      </c>
      <c r="G10" s="34">
        <v>19000000</v>
      </c>
    </row>
    <row r="11" spans="2:7" x14ac:dyDescent="0.3">
      <c r="C11" t="s">
        <v>83</v>
      </c>
      <c r="D11" s="35">
        <v>48</v>
      </c>
      <c r="E11" s="35">
        <v>24</v>
      </c>
      <c r="F11" s="35">
        <v>36</v>
      </c>
      <c r="G11" s="35">
        <v>36</v>
      </c>
    </row>
    <row r="12" spans="2:7" x14ac:dyDescent="0.3">
      <c r="B12" t="s">
        <v>82</v>
      </c>
      <c r="D12" s="34">
        <v>35000000</v>
      </c>
      <c r="E12" s="34">
        <v>35000000</v>
      </c>
      <c r="F12" s="34">
        <v>31000000</v>
      </c>
      <c r="G12" s="34">
        <v>32000000</v>
      </c>
    </row>
    <row r="13" spans="2:7" x14ac:dyDescent="0.3">
      <c r="B13" t="s">
        <v>84</v>
      </c>
      <c r="D13" s="35">
        <v>33</v>
      </c>
      <c r="E13" s="35">
        <v>29.142857142857142</v>
      </c>
      <c r="F13" s="35">
        <v>34</v>
      </c>
      <c r="G13" s="35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B4" sqref="B4:B12"/>
    </sheetView>
  </sheetViews>
  <sheetFormatPr defaultRowHeight="16.5" x14ac:dyDescent="0.3"/>
  <cols>
    <col min="1" max="1" width="11.875" customWidth="1"/>
    <col min="2" max="2" width="13.625" bestFit="1" customWidth="1"/>
  </cols>
  <sheetData>
    <row r="2" spans="1:2" x14ac:dyDescent="0.3">
      <c r="A2" t="s">
        <v>0</v>
      </c>
    </row>
    <row r="3" spans="1:2" x14ac:dyDescent="0.3">
      <c r="A3" s="1" t="s">
        <v>4</v>
      </c>
      <c r="B3" s="1" t="s">
        <v>7</v>
      </c>
    </row>
    <row r="4" spans="1:2" x14ac:dyDescent="0.3">
      <c r="A4" s="1" t="s">
        <v>21</v>
      </c>
      <c r="B4" s="3">
        <v>23820000</v>
      </c>
    </row>
    <row r="5" spans="1:2" x14ac:dyDescent="0.3">
      <c r="A5" s="1" t="s">
        <v>18</v>
      </c>
      <c r="B5" s="3">
        <v>9961999.999999959</v>
      </c>
    </row>
    <row r="6" spans="1:2" x14ac:dyDescent="0.3">
      <c r="A6" s="1" t="s">
        <v>11</v>
      </c>
      <c r="B6" s="3">
        <v>13133000</v>
      </c>
    </row>
    <row r="7" spans="1:2" x14ac:dyDescent="0.3">
      <c r="A7" s="1" t="s">
        <v>25</v>
      </c>
      <c r="B7" s="3">
        <v>28660000</v>
      </c>
    </row>
    <row r="8" spans="1:2" x14ac:dyDescent="0.3">
      <c r="A8" s="1" t="s">
        <v>44</v>
      </c>
      <c r="B8" s="3">
        <v>19700000</v>
      </c>
    </row>
    <row r="9" spans="1:2" x14ac:dyDescent="0.3">
      <c r="A9" s="1" t="s">
        <v>15</v>
      </c>
      <c r="B9" s="3">
        <v>22900000</v>
      </c>
    </row>
    <row r="10" spans="1:2" x14ac:dyDescent="0.3">
      <c r="A10" s="1" t="s">
        <v>32</v>
      </c>
      <c r="B10" s="3">
        <v>15925000</v>
      </c>
    </row>
    <row r="11" spans="1:2" x14ac:dyDescent="0.3">
      <c r="A11" s="1" t="s">
        <v>28</v>
      </c>
      <c r="B11" s="3">
        <v>27433000</v>
      </c>
    </row>
    <row r="12" spans="1:2" x14ac:dyDescent="0.3">
      <c r="A12" s="1" t="s">
        <v>30</v>
      </c>
      <c r="B12" s="3">
        <v>18467000</v>
      </c>
    </row>
    <row r="13" spans="1:2" x14ac:dyDescent="0.3">
      <c r="A13" s="1" t="s">
        <v>66</v>
      </c>
      <c r="B13" s="21">
        <f>AVERAGE(B4:B12)</f>
        <v>19999999.999999993</v>
      </c>
    </row>
  </sheetData>
  <phoneticPr fontId="1" type="noConversion"/>
  <conditionalFormatting sqref="B4:B12">
    <cfRule type="top10" dxfId="0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workbookViewId="0">
      <selection activeCell="N15" sqref="N15"/>
    </sheetView>
  </sheetViews>
  <sheetFormatPr defaultRowHeight="16.5" x14ac:dyDescent="0.3"/>
  <cols>
    <col min="2" max="3" width="11.875" bestFit="1" customWidth="1"/>
    <col min="7" max="7" width="16" customWidth="1"/>
  </cols>
  <sheetData>
    <row r="2" spans="1:3" x14ac:dyDescent="0.3">
      <c r="A2" t="s">
        <v>0</v>
      </c>
    </row>
    <row r="3" spans="1:3" x14ac:dyDescent="0.3">
      <c r="A3" s="1" t="s">
        <v>4</v>
      </c>
      <c r="B3" s="1" t="s">
        <v>5</v>
      </c>
      <c r="C3" s="1" t="s">
        <v>7</v>
      </c>
    </row>
    <row r="4" spans="1:3" x14ac:dyDescent="0.3">
      <c r="A4" s="1" t="s">
        <v>21</v>
      </c>
      <c r="B4" s="3">
        <v>35000000</v>
      </c>
      <c r="C4" s="3">
        <v>11000000</v>
      </c>
    </row>
    <row r="5" spans="1:3" x14ac:dyDescent="0.3">
      <c r="A5" s="1" t="s">
        <v>18</v>
      </c>
      <c r="B5" s="3">
        <v>9000000</v>
      </c>
      <c r="C5" s="3">
        <v>6200000</v>
      </c>
    </row>
    <row r="6" spans="1:3" x14ac:dyDescent="0.3">
      <c r="A6" s="1" t="s">
        <v>25</v>
      </c>
      <c r="B6" s="3">
        <v>31000000</v>
      </c>
      <c r="C6" s="3">
        <v>29000000</v>
      </c>
    </row>
    <row r="7" spans="1:3" x14ac:dyDescent="0.3">
      <c r="A7" s="1" t="s">
        <v>15</v>
      </c>
      <c r="B7" s="3">
        <v>25000000</v>
      </c>
      <c r="C7" s="3">
        <v>22000000</v>
      </c>
    </row>
    <row r="8" spans="1:3" x14ac:dyDescent="0.3">
      <c r="A8" s="1" t="s">
        <v>32</v>
      </c>
      <c r="B8" s="3">
        <v>19000000</v>
      </c>
      <c r="C8" s="3">
        <v>14500000</v>
      </c>
    </row>
    <row r="9" spans="1:3" x14ac:dyDescent="0.3">
      <c r="A9" s="1" t="s">
        <v>28</v>
      </c>
      <c r="B9" s="3">
        <v>32000000</v>
      </c>
      <c r="C9" s="3">
        <v>22000000</v>
      </c>
    </row>
    <row r="10" spans="1:3" x14ac:dyDescent="0.3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L11" sqref="L11"/>
    </sheetView>
  </sheetViews>
  <sheetFormatPr defaultRowHeight="16.5" x14ac:dyDescent="0.3"/>
  <cols>
    <col min="1" max="1" width="3.5" customWidth="1"/>
    <col min="2" max="2" width="11.125" bestFit="1" customWidth="1"/>
    <col min="4" max="4" width="11.875" bestFit="1" customWidth="1"/>
    <col min="5" max="5" width="12.125" customWidth="1"/>
    <col min="6" max="7" width="13.25" customWidth="1"/>
    <col min="8" max="8" width="11.875" bestFit="1" customWidth="1"/>
    <col min="9" max="9" width="13.125" customWidth="1"/>
  </cols>
  <sheetData>
    <row r="3" spans="2:7" x14ac:dyDescent="0.3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3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3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3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3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3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3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3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3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3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3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3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3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3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3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3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>
      <selection activeCell="Q18" sqref="Q18"/>
    </sheetView>
  </sheetViews>
  <sheetFormatPr defaultRowHeight="16.5" x14ac:dyDescent="0.3"/>
  <cols>
    <col min="5" max="5" width="11" bestFit="1" customWidth="1"/>
    <col min="10" max="10" width="2.25" customWidth="1"/>
    <col min="13" max="13" width="11.875" bestFit="1" customWidth="1"/>
  </cols>
  <sheetData>
    <row r="2" spans="1:13" x14ac:dyDescent="0.3">
      <c r="A2" t="s">
        <v>0</v>
      </c>
    </row>
    <row r="3" spans="1:13" x14ac:dyDescent="0.3">
      <c r="A3" s="1" t="s">
        <v>67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3">
      <c r="A4" s="23">
        <v>0.39930555555555602</v>
      </c>
      <c r="B4" s="24" t="s">
        <v>68</v>
      </c>
      <c r="C4" s="24" t="s">
        <v>69</v>
      </c>
      <c r="D4" s="24" t="s">
        <v>18</v>
      </c>
      <c r="E4" s="25">
        <v>9000000</v>
      </c>
      <c r="F4" s="24" t="s">
        <v>70</v>
      </c>
      <c r="G4" s="25">
        <v>5000000</v>
      </c>
      <c r="H4" s="25">
        <v>24</v>
      </c>
      <c r="I4" s="25">
        <v>225000</v>
      </c>
    </row>
    <row r="5" spans="1:13" x14ac:dyDescent="0.3">
      <c r="A5" s="23">
        <v>0.57986111111111105</v>
      </c>
      <c r="B5" s="24" t="s">
        <v>71</v>
      </c>
      <c r="C5" s="24" t="s">
        <v>72</v>
      </c>
      <c r="D5" s="24" t="s">
        <v>25</v>
      </c>
      <c r="E5" s="25">
        <v>31000000</v>
      </c>
      <c r="F5" s="24" t="s">
        <v>73</v>
      </c>
      <c r="G5" s="25">
        <v>20000000</v>
      </c>
      <c r="H5" s="25">
        <v>36</v>
      </c>
      <c r="I5" s="25">
        <v>600000</v>
      </c>
    </row>
    <row r="6" spans="1:13" x14ac:dyDescent="0.3">
      <c r="A6" s="23">
        <v>0.64722222222222203</v>
      </c>
      <c r="B6" s="24" t="s">
        <v>71</v>
      </c>
      <c r="C6" s="24" t="s">
        <v>72</v>
      </c>
      <c r="D6" s="24" t="s">
        <v>25</v>
      </c>
      <c r="E6" s="25">
        <v>31000000</v>
      </c>
      <c r="F6" s="24" t="s">
        <v>73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3">
      <c r="A7" s="23"/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3">
      <c r="A8" s="23"/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3">
      <c r="A9" s="23"/>
      <c r="B9" s="24"/>
      <c r="C9" s="24"/>
      <c r="D9" s="24"/>
      <c r="E9" s="25"/>
      <c r="F9" s="24"/>
      <c r="G9" s="25"/>
      <c r="H9" s="25"/>
      <c r="I9" s="25"/>
      <c r="L9" s="26" t="s">
        <v>25</v>
      </c>
      <c r="M9" s="27">
        <v>31000000</v>
      </c>
    </row>
    <row r="10" spans="1:13" x14ac:dyDescent="0.3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3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3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3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3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3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3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3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3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3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3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3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3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3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3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기도훈</cp:lastModifiedBy>
  <dcterms:created xsi:type="dcterms:W3CDTF">2023-08-09T00:13:15Z</dcterms:created>
  <dcterms:modified xsi:type="dcterms:W3CDTF">2025-07-20T03:12:06Z</dcterms:modified>
</cp:coreProperties>
</file>