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th395\OneDrive\문서\컴활\2025_기출문제집_컴활1급실기_학습자료_241206 update\2025_기출문제집_컴활1급실기_학습자료_241206 update\02 최신기출유형\10회\"/>
    </mc:Choice>
  </mc:AlternateContent>
  <xr:revisionPtr revIDLastSave="0" documentId="13_ncr:1_{EAC5BB64-56F4-42D5-A352-EFA55B7AD5F0}" xr6:coauthVersionLast="47" xr6:coauthVersionMax="47" xr10:uidLastSave="{00000000-0000-0000-0000-000000000000}"/>
  <bookViews>
    <workbookView xWindow="-108" yWindow="-108" windowWidth="23256" windowHeight="12456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eta.FREQUENCY" hidden="1" xlm="1">#NAME?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3" l="1" a="1"/>
  <c r="N20" i="3" s="1"/>
  <c r="M14" i="3"/>
  <c r="N4" i="3" a="1"/>
  <c r="N4" i="3" s="1"/>
  <c r="N5" i="3" a="1"/>
  <c r="N5" i="3" s="1"/>
  <c r="N6" i="3" a="1"/>
  <c r="N6" i="3" s="1"/>
  <c r="N7" i="3" a="1"/>
  <c r="N7" i="3" s="1"/>
  <c r="N8" i="3" a="1"/>
  <c r="N8" i="3" s="1"/>
  <c r="N9" i="3" a="1"/>
  <c r="N9" i="3" s="1"/>
  <c r="N10" i="3" a="1"/>
  <c r="N10" i="3"/>
  <c r="N11" i="3" a="1"/>
  <c r="N11" i="3" s="1"/>
  <c r="N3" i="3" a="1"/>
  <c r="N3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A37" i="1"/>
  <c r="B13" i="5"/>
  <c r="J12" i="3" a="1"/>
  <c r="J17" i="3" a="1"/>
  <c r="J29" i="3" a="1"/>
  <c r="J26" i="3" a="1"/>
  <c r="J16" i="3" a="1"/>
  <c r="J30" i="3" a="1"/>
  <c r="J10" i="3" a="1"/>
  <c r="J20" i="3" a="1"/>
  <c r="J27" i="3" a="1"/>
  <c r="J19" i="3" a="1"/>
  <c r="J34" i="3" a="1"/>
  <c r="J5" i="3" a="1"/>
  <c r="J22" i="3" a="1"/>
  <c r="J7" i="3" a="1"/>
  <c r="J9" i="3" a="1"/>
  <c r="J6" i="3" a="1"/>
  <c r="J23" i="3" a="1"/>
  <c r="J24" i="3" a="1"/>
  <c r="J28" i="3" a="1"/>
  <c r="J32" i="3" a="1"/>
  <c r="J4" i="3" a="1"/>
  <c r="J15" i="3" a="1"/>
  <c r="J21" i="3" a="1"/>
  <c r="J14" i="3" a="1"/>
  <c r="J31" i="3" a="1"/>
  <c r="J25" i="3" a="1"/>
  <c r="J18" i="3" a="1"/>
  <c r="J11" i="3" a="1"/>
  <c r="J33" i="3" a="1"/>
  <c r="J13" i="3" a="1"/>
  <c r="J3" i="3" a="1"/>
  <c r="J8" i="3" a="1"/>
  <c r="J23" i="3" l="1"/>
  <c r="J7" i="3"/>
  <c r="J34" i="3"/>
  <c r="J30" i="3"/>
  <c r="J26" i="3"/>
  <c r="J18" i="3"/>
  <c r="J14" i="3"/>
  <c r="J10" i="3"/>
  <c r="J6" i="3"/>
  <c r="J22" i="3"/>
  <c r="J19" i="3"/>
  <c r="J33" i="3"/>
  <c r="J29" i="3"/>
  <c r="J25" i="3"/>
  <c r="J21" i="3"/>
  <c r="J13" i="3"/>
  <c r="J9" i="3"/>
  <c r="J5" i="3"/>
  <c r="J27" i="3"/>
  <c r="J11" i="3"/>
  <c r="J17" i="3"/>
  <c r="J31" i="3"/>
  <c r="J15" i="3"/>
  <c r="J32" i="3"/>
  <c r="J28" i="3"/>
  <c r="J24" i="3"/>
  <c r="J20" i="3"/>
  <c r="J16" i="3"/>
  <c r="J12" i="3"/>
  <c r="J8" i="3"/>
  <c r="J4" i="3"/>
  <c r="J3" i="3"/>
  <c r="N19" i="3"/>
  <c r="N21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1D93354-A1A5-475C-BAB4-B71AFF8C17F0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21A1CD7-303A-4AC2-94EA-EF679808A425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Users\th395\OneDrive\문서\컴활\2025_기출문제집_컴활1급실기_학습자료_241206 update\2025_기출문제집_컴활1급실기_학습자료_241206 update\02 최신기출유형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<sst xmlns="http://schemas.openxmlformats.org/spreadsheetml/2006/main" count="549" uniqueCount="84">
  <si>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</si>
  <si>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</si>
  <si>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</si>
  <si>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</si>
  <si>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</si>
  <si>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</si>
  <si>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</si>
  <si>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</si>
  <si>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</si>
  <si>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</si>
  <si>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</si>
  <si>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</si>
  <si>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</si>
  <si>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</si>
  <si>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</si>
  <si>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</si>
  <si>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</si>
  <si>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</si>
  <si>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</si>
  <si>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</si>
  <si>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</si>
  <si>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</si>
  <si>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</si>
  <si>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</si>
  <si>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</si>
  <si>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</si>
  <si>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</si>
  <si>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</si>
  <si>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</si>
  <si>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</si>
  <si>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</si>
  <si>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</si>
  <si>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</si>
  <si>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</si>
  <si>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</si>
  <si>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</si>
  <si>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</si>
  <si>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</si>
  <si>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</si>
  <si>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</si>
  <si>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</si>
  <si>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</si>
  <si>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</si>
  <si>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</si>
  <si>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</si>
  <si>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</si>
  <si>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</si>
  <si>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</si>
  <si>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</si>
  <si>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</si>
  <si>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</si>
  <si>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</si>
  <si>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</si>
  <si>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</si>
  <si>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</si>
  <si>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</si>
  <si>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</si>
  <si>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</si>
  <si>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</si>
  <si>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</si>
  <si>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</si>
  <si>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</si>
  <si>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</si>
  <si>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</si>
  <si>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</si>
  <si>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</si>
  <si>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</si>
  <si>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</si>
  <si>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</si>
  <si>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</si>
  <si>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</si>
  <si>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</si>
  <si>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</si>
  <si>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</si>
  <si>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</si>
  <si>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</si>
  <si>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</si>
  <si>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</si>
  <si>
    <t>All</t>
  </si>
  <si>
    <t>값</t>
  </si>
  <si>
    <t>최대값: 자동차가격</t>
  </si>
  <si>
    <t>전체 최대값: 자동차가격</t>
  </si>
  <si>
    <t>평균: 할부기간</t>
  </si>
  <si>
    <t>전체 평균: 할부기간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</si>
</sst>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  <numFmt numFmtId="178" formatCode="0&quot;개&quot;&quot;월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[1급 10회.xlsm]분석작업-1!피벗 테이블1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'분석작업-1'!$D$4:$D$5</c:f>
              <c:strCache>
                <c:ptCount val="1"/>
                <c:pt idx="0">
                  <c:v>김남일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'분석작업-1'!$B$6:$C$13</c:f>
              <c:multiLvlStrCache>
                <c:ptCount val="6"/>
                <c:lvl>
                  <c:pt idx="0">
                    <c:v>최대값: 자동차가격</c:v>
                  </c:pt>
                  <c:pt idx="1">
                    <c:v>평균: 할부기간</c:v>
                  </c:pt>
                  <c:pt idx="2">
                    <c:v>최대값: 자동차가격</c:v>
                  </c:pt>
                  <c:pt idx="3">
                    <c:v>평균: 할부기간</c:v>
                  </c:pt>
                  <c:pt idx="4">
                    <c:v>최대값: 자동차가격</c:v>
                  </c:pt>
                  <c:pt idx="5">
                    <c:v>평균: 할부기간</c:v>
                  </c:pt>
                </c:lvl>
                <c:lvl>
                  <c:pt idx="0">
                    <c:v>승용차</c:v>
                  </c:pt>
                  <c:pt idx="2">
                    <c:v>승합차</c:v>
                  </c:pt>
                  <c:pt idx="4">
                    <c:v>화물차</c:v>
                  </c:pt>
                </c:lvl>
              </c:multiLvlStrCache>
            </c:multiLvlStrRef>
          </c:cat>
          <c:val>
            <c:numRef>
              <c:f>'분석작업-1'!$D$6:$D$13</c:f>
              <c:numCache>
                <c:formatCode>General</c:formatCode>
                <c:ptCount val="6"/>
                <c:pt idx="0">
                  <c:v>35000000</c:v>
                </c:pt>
                <c:pt idx="1">
                  <c:v>20</c:v>
                </c:pt>
                <c:pt idx="2">
                  <c:v>31000000</c:v>
                </c:pt>
                <c:pt idx="3">
                  <c:v>30</c:v>
                </c:pt>
                <c:pt idx="4">
                  <c:v>35000000</c:v>
                </c:pt>
                <c:pt idx="5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B9-4D88-9E7D-1E3ECBB105CE}"/>
            </c:ext>
          </c:extLst>
        </c:ser>
        <c:ser>
          <c:idx val="1"/>
          <c:order val="1"/>
          <c:tx>
            <c:strRef>
              <c:f>'분석작업-1'!$E$4:$E$5</c:f>
              <c:strCache>
                <c:ptCount val="1"/>
                <c:pt idx="0">
                  <c:v>김정민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'분석작업-1'!$B$6:$C$13</c:f>
              <c:multiLvlStrCache>
                <c:ptCount val="6"/>
                <c:lvl>
                  <c:pt idx="0">
                    <c:v>최대값: 자동차가격</c:v>
                  </c:pt>
                  <c:pt idx="1">
                    <c:v>평균: 할부기간</c:v>
                  </c:pt>
                  <c:pt idx="2">
                    <c:v>최대값: 자동차가격</c:v>
                  </c:pt>
                  <c:pt idx="3">
                    <c:v>평균: 할부기간</c:v>
                  </c:pt>
                  <c:pt idx="4">
                    <c:v>최대값: 자동차가격</c:v>
                  </c:pt>
                  <c:pt idx="5">
                    <c:v>평균: 할부기간</c:v>
                  </c:pt>
                </c:lvl>
                <c:lvl>
                  <c:pt idx="0">
                    <c:v>승용차</c:v>
                  </c:pt>
                  <c:pt idx="2">
                    <c:v>승합차</c:v>
                  </c:pt>
                  <c:pt idx="4">
                    <c:v>화물차</c:v>
                  </c:pt>
                </c:lvl>
              </c:multiLvlStrCache>
            </c:multiLvlStrRef>
          </c:cat>
          <c:val>
            <c:numRef>
              <c:f>'분석작업-1'!$E$6:$E$13</c:f>
              <c:numCache>
                <c:formatCode>General</c:formatCode>
                <c:ptCount val="6"/>
                <c:pt idx="0">
                  <c:v>32000000</c:v>
                </c:pt>
                <c:pt idx="1">
                  <c:v>31.2</c:v>
                </c:pt>
                <c:pt idx="2">
                  <c:v>35000000</c:v>
                </c:pt>
                <c:pt idx="3">
                  <c:v>24</c:v>
                </c:pt>
                <c:pt idx="4">
                  <c:v>22000000</c:v>
                </c:pt>
                <c:pt idx="5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B9-4D88-9E7D-1E3ECBB105CE}"/>
            </c:ext>
          </c:extLst>
        </c:ser>
        <c:ser>
          <c:idx val="2"/>
          <c:order val="2"/>
          <c:tx>
            <c:strRef>
              <c:f>'분석작업-1'!$F$4:$F$5</c:f>
              <c:strCache>
                <c:ptCount val="1"/>
                <c:pt idx="0">
                  <c:v>박경림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'분석작업-1'!$B$6:$C$13</c:f>
              <c:multiLvlStrCache>
                <c:ptCount val="6"/>
                <c:lvl>
                  <c:pt idx="0">
                    <c:v>최대값: 자동차가격</c:v>
                  </c:pt>
                  <c:pt idx="1">
                    <c:v>평균: 할부기간</c:v>
                  </c:pt>
                  <c:pt idx="2">
                    <c:v>최대값: 자동차가격</c:v>
                  </c:pt>
                  <c:pt idx="3">
                    <c:v>평균: 할부기간</c:v>
                  </c:pt>
                  <c:pt idx="4">
                    <c:v>최대값: 자동차가격</c:v>
                  </c:pt>
                  <c:pt idx="5">
                    <c:v>평균: 할부기간</c:v>
                  </c:pt>
                </c:lvl>
                <c:lvl>
                  <c:pt idx="0">
                    <c:v>승용차</c:v>
                  </c:pt>
                  <c:pt idx="2">
                    <c:v>승합차</c:v>
                  </c:pt>
                  <c:pt idx="4">
                    <c:v>화물차</c:v>
                  </c:pt>
                </c:lvl>
              </c:multiLvlStrCache>
            </c:multiLvlStrRef>
          </c:cat>
          <c:val>
            <c:numRef>
              <c:f>'분석작업-1'!$F$6:$F$13</c:f>
              <c:numCache>
                <c:formatCode>General</c:formatCode>
                <c:ptCount val="6"/>
                <c:pt idx="0">
                  <c:v>31000000</c:v>
                </c:pt>
                <c:pt idx="1">
                  <c:v>36</c:v>
                </c:pt>
                <c:pt idx="2">
                  <c:v>16000000</c:v>
                </c:pt>
                <c:pt idx="3">
                  <c:v>24</c:v>
                </c:pt>
                <c:pt idx="4">
                  <c:v>25000000</c:v>
                </c:pt>
                <c:pt idx="5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B9-4D88-9E7D-1E3ECBB105CE}"/>
            </c:ext>
          </c:extLst>
        </c:ser>
        <c:ser>
          <c:idx val="3"/>
          <c:order val="3"/>
          <c:tx>
            <c:strRef>
              <c:f>'분석작업-1'!$G$4:$G$5</c:f>
              <c:strCache>
                <c:ptCount val="1"/>
                <c:pt idx="0">
                  <c:v>이기찬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'분석작업-1'!$B$6:$C$13</c:f>
              <c:multiLvlStrCache>
                <c:ptCount val="6"/>
                <c:lvl>
                  <c:pt idx="0">
                    <c:v>최대값: 자동차가격</c:v>
                  </c:pt>
                  <c:pt idx="1">
                    <c:v>평균: 할부기간</c:v>
                  </c:pt>
                  <c:pt idx="2">
                    <c:v>최대값: 자동차가격</c:v>
                  </c:pt>
                  <c:pt idx="3">
                    <c:v>평균: 할부기간</c:v>
                  </c:pt>
                  <c:pt idx="4">
                    <c:v>최대값: 자동차가격</c:v>
                  </c:pt>
                  <c:pt idx="5">
                    <c:v>평균: 할부기간</c:v>
                  </c:pt>
                </c:lvl>
                <c:lvl>
                  <c:pt idx="0">
                    <c:v>승용차</c:v>
                  </c:pt>
                  <c:pt idx="2">
                    <c:v>승합차</c:v>
                  </c:pt>
                  <c:pt idx="4">
                    <c:v>화물차</c:v>
                  </c:pt>
                </c:lvl>
              </c:multiLvlStrCache>
            </c:multiLvlStrRef>
          </c:cat>
          <c:val>
            <c:numRef>
              <c:f>'분석작업-1'!$G$6:$G$13</c:f>
              <c:numCache>
                <c:formatCode>General</c:formatCode>
                <c:ptCount val="6"/>
                <c:pt idx="0">
                  <c:v>31000000</c:v>
                </c:pt>
                <c:pt idx="1">
                  <c:v>36</c:v>
                </c:pt>
                <c:pt idx="2">
                  <c:v>32000000</c:v>
                </c:pt>
                <c:pt idx="3">
                  <c:v>48</c:v>
                </c:pt>
                <c:pt idx="4">
                  <c:v>19000000</c:v>
                </c:pt>
                <c:pt idx="5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4B9-4D88-9E7D-1E3ECBB105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2135471"/>
        <c:axId val="1152135951"/>
      </c:barChart>
      <c:catAx>
        <c:axId val="11521354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52135951"/>
        <c:crosses val="autoZero"/>
        <c:auto val="1"/>
        <c:lblAlgn val="ctr"/>
        <c:lblOffset val="100"/>
        <c:noMultiLvlLbl val="0"/>
      </c:catAx>
      <c:valAx>
        <c:axId val="1152135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521354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2C-49C7-AB7E-413945E22F1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chemeClr val="accent1">
                <a:alpha val="99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26670</xdr:colOff>
      <xdr:row>17</xdr:row>
      <xdr:rowOff>167640</xdr:rowOff>
    </xdr:from>
    <xdr:to>
      <xdr:col>13</xdr:col>
      <xdr:colOff>575310</xdr:colOff>
      <xdr:row>30</xdr:row>
      <xdr:rowOff>38100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CC724119-B62B-F25E-0F3B-8706731960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DAF65A41-C770-1E0C-5348-30848A8339C7}"/>
            </a:ext>
          </a:extLst>
        </xdr:cNvPr>
        <xdr:cNvSpPr/>
      </xdr:nvSpPr>
      <xdr:spPr>
        <a:xfrm>
          <a:off x="361188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" textlink="">
      <xdr:nvSpPr>
        <xdr:cNvPr id="3" name="사각형: 빗면 2">
          <a:extLst>
            <a:ext uri="{FF2B5EF4-FFF2-40B4-BE49-F238E27FC236}">
              <a16:creationId xmlns:a16="http://schemas.microsoft.com/office/drawing/2014/main" id="{73E71D0F-138D-D551-27E6-3D7433996D42}"/>
            </a:ext>
          </a:extLst>
        </xdr:cNvPr>
        <xdr:cNvSpPr/>
      </xdr:nvSpPr>
      <xdr:spPr>
        <a:xfrm>
          <a:off x="461772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30480</xdr:colOff>
          <xdr:row>3</xdr:row>
          <xdr:rowOff>198120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태형" refreshedDate="45776.485410185189" backgroundQuery="1" createdVersion="8" refreshedVersion="8" minRefreshableVersion="3" recordCount="0" supportSubquery="1" supportAdvancedDrill="1" xr:uid="{65B70067-22EC-489D-AF9F-0B5F112F7165}">
  <cacheSource type="external" connectionId="1"/>
  <cacheFields count="5"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자동차판매].[차종].[차종]" caption="차종" numFmtId="0" hierarchy="1" level="1">
      <sharedItems containsSemiMixedTypes="0" containsNonDate="0" containsString="0"/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18F7E7-17C2-4D1B-BEC8-332507C86627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 chartFormat="1">
  <location ref="B4:G13" firstHeaderRow="1" firstDataRow="2" firstDataCol="2" rowPageCount="1" colPageCount="1"/>
  <pivotFields count="5">
    <pivotField axis="axisRow" compact="0" allDrilled="1" outline="0" showAll="0" dataSourceSort="1" defaultAttributeDrillState="1">
      <items count="4">
        <item x="0"/>
        <item x="1"/>
        <item x="2"/>
        <item t="default"/>
      </items>
    </pivotField>
    <pivotField axis="axisCol" compact="0" allDrilled="1" outline="0" showAll="0" dataSourceSort="1" defaultAttributeDrillState="1">
      <items count="5">
        <item x="0"/>
        <item x="1"/>
        <item x="2"/>
        <item x="3"/>
        <item t="default"/>
      </items>
    </pivotField>
    <pivotField axis="axisPage" compact="0" allDrilled="1" outline="0" showAll="0" dataSourceSort="1" defaultAttributeDrillState="1">
      <items count="1"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>
      <x v="3"/>
    </i>
  </colItems>
  <pageFields count="1">
    <pageField fld="2" hier="1" name="[자동차판매].[차종].[All]" cap="All"/>
  </pageFields>
  <dataFields count="2">
    <dataField name="최대값: 자동차가격" fld="3" subtotal="max" baseField="0" baseItem="0" numFmtId="42"/>
    <dataField name="평균: 할부기간" fld="4" subtotal="average" baseField="0" baseItem="0" numFmtId="178"/>
  </dataFields>
  <chartFormats count="10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0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1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2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3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</chartFormat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3"/>
  <sheetViews>
    <sheetView topLeftCell="A20" workbookViewId="0">
      <selection activeCell="K37" sqref="K37"/>
    </sheetView>
  </sheetViews>
  <sheetFormatPr defaultRowHeight="17.399999999999999" x14ac:dyDescent="0.4"/>
  <cols>
    <col min="1" max="1" width="12.5" bestFit="1" customWidth="1"/>
    <col min="2" max="2" width="9" bestFit="1" customWidth="1"/>
    <col min="3" max="3" width="7.09765625" bestFit="1" customWidth="1"/>
    <col min="5" max="5" width="13.59765625" bestFit="1" customWidth="1"/>
    <col min="6" max="6" width="7.3984375" bestFit="1" customWidth="1"/>
    <col min="7" max="7" width="13.59765625" bestFit="1" customWidth="1"/>
  </cols>
  <sheetData>
    <row r="1" spans="1:8" x14ac:dyDescent="0.4">
      <c r="A1" t="s">
        <v>0</v>
      </c>
    </row>
    <row r="2" spans="1:8" x14ac:dyDescent="0.4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4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4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4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4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4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4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4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4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4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4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4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4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4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">
      <c r="A36" t="s">
        <v>77</v>
      </c>
    </row>
    <row r="37" spans="1:8" x14ac:dyDescent="0.4">
      <c r="A37" t="b">
        <f>AND(MONTH($A3)&lt;=6,_xlfn.RANK.EQ($G3,$G$3:$G$34)&lt;=10,$B3&gt;=10/24,$B3&lt;=31/48)</f>
        <v>0</v>
      </c>
    </row>
    <row r="39" spans="1:8" x14ac:dyDescent="0.4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4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4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4">
      <c r="A42" s="2">
        <v>44000</v>
      </c>
      <c r="B42" s="28">
        <v>0.52916666666666667</v>
      </c>
      <c r="C42" s="1" t="s">
        <v>52</v>
      </c>
      <c r="D42" s="1" t="s">
        <v>25</v>
      </c>
      <c r="E42" s="3">
        <v>31000000</v>
      </c>
      <c r="F42" s="1" t="s">
        <v>33</v>
      </c>
      <c r="G42" s="3">
        <v>30000000</v>
      </c>
      <c r="H42" s="1">
        <v>48</v>
      </c>
    </row>
    <row r="43" spans="1:8" x14ac:dyDescent="0.4">
      <c r="A43" s="2">
        <v>43968</v>
      </c>
      <c r="B43" s="28">
        <v>0.4513888888888889</v>
      </c>
      <c r="C43" s="1" t="s">
        <v>56</v>
      </c>
      <c r="D43" s="1" t="s">
        <v>28</v>
      </c>
      <c r="E43" s="3">
        <v>32000000</v>
      </c>
      <c r="F43" s="1" t="s">
        <v>22</v>
      </c>
      <c r="G43" s="3">
        <v>30100000</v>
      </c>
      <c r="H43" s="1">
        <v>24</v>
      </c>
    </row>
  </sheetData>
  <phoneticPr fontId="1" type="noConversion"/>
  <conditionalFormatting sqref="A3:H34">
    <cfRule type="expression" dxfId="1" priority="1">
      <formula>AND($B3&gt;1/2,$E3&gt;AVERAGE($E$3:$E$34))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workbookViewId="0">
      <selection activeCell="N12" sqref="N12"/>
    </sheetView>
  </sheetViews>
  <sheetFormatPr defaultRowHeight="17.399999999999999" x14ac:dyDescent="0.4"/>
  <cols>
    <col min="1" max="1" width="4.19921875" customWidth="1"/>
    <col min="2" max="2" width="11" customWidth="1"/>
    <col min="3" max="3" width="11.19921875" customWidth="1"/>
    <col min="4" max="4" width="10.59765625" customWidth="1"/>
    <col min="5" max="5" width="11.3984375" customWidth="1"/>
    <col min="6" max="6" width="15.69921875" customWidth="1"/>
    <col min="7" max="7" width="14.3984375" customWidth="1"/>
    <col min="8" max="8" width="14" customWidth="1"/>
  </cols>
  <sheetData>
    <row r="1" spans="2:8" ht="16.5" customHeight="1" x14ac:dyDescent="0.4">
      <c r="B1" s="34" t="s">
        <v>59</v>
      </c>
      <c r="C1" s="34"/>
      <c r="D1" s="34"/>
      <c r="E1" s="34"/>
      <c r="F1" s="34"/>
      <c r="G1" s="34"/>
      <c r="H1" s="34"/>
    </row>
    <row r="2" spans="2:8" ht="16.5" customHeight="1" x14ac:dyDescent="0.4">
      <c r="B2" s="34"/>
      <c r="C2" s="34"/>
      <c r="D2" s="34"/>
      <c r="E2" s="34"/>
      <c r="F2" s="34"/>
      <c r="G2" s="34"/>
      <c r="H2" s="34"/>
    </row>
    <row r="3" spans="2:8" x14ac:dyDescent="0.4">
      <c r="B3" t="s">
        <v>0</v>
      </c>
    </row>
    <row r="4" spans="2:8" x14ac:dyDescent="0.4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4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">
      <c r="B29" s="8"/>
      <c r="C29" s="8"/>
      <c r="D29" s="8"/>
      <c r="E29" s="8"/>
      <c r="F29" s="9"/>
      <c r="G29" s="9"/>
      <c r="H29" s="11"/>
    </row>
    <row r="30" spans="2:8" x14ac:dyDescent="0.4">
      <c r="B30" s="12" t="s">
        <v>60</v>
      </c>
      <c r="C30" s="12"/>
      <c r="D30" s="12"/>
      <c r="E30" s="12"/>
      <c r="F30" s="13"/>
      <c r="G30" s="13"/>
      <c r="H30" s="14"/>
    </row>
    <row r="31" spans="2:8" x14ac:dyDescent="0.4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8" firstPageNumber="2" orientation="landscape" cellComments="asDisplayed" useFirstPageNumber="1" r:id="rId1"/>
  <headerFooter differentFirst="1">
    <oddHeader>&amp;R&amp;P쪽</oddHeader>
    <firstHeader>&amp;L서울지점&amp;R&amp;P쪽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workbookViewId="0">
      <selection activeCell="O5" sqref="O5"/>
    </sheetView>
  </sheetViews>
  <sheetFormatPr defaultRowHeight="17.399999999999999" x14ac:dyDescent="0.4"/>
  <cols>
    <col min="1" max="1" width="11.09765625" bestFit="1" customWidth="1"/>
    <col min="5" max="5" width="11.8984375" bestFit="1" customWidth="1"/>
    <col min="6" max="6" width="13.5" bestFit="1" customWidth="1"/>
    <col min="8" max="8" width="11.8984375" bestFit="1" customWidth="1"/>
    <col min="10" max="10" width="11.59765625" customWidth="1"/>
    <col min="11" max="11" width="2.19921875" customWidth="1"/>
    <col min="13" max="14" width="11.8984375" bestFit="1" customWidth="1"/>
  </cols>
  <sheetData>
    <row r="1" spans="1:14" x14ac:dyDescent="0.4">
      <c r="A1" t="s">
        <v>0</v>
      </c>
      <c r="L1" t="s">
        <v>60</v>
      </c>
    </row>
    <row r="2" spans="1:14" x14ac:dyDescent="0.4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">
      <c r="A3" s="2">
        <v>44146</v>
      </c>
      <c r="B3" s="1" t="s">
        <v>39</v>
      </c>
      <c r="C3" s="1" t="s">
        <v>27</v>
      </c>
      <c r="D3" s="1" t="s">
        <v>28</v>
      </c>
      <c r="E3" s="20">
        <f>ROUNDDOWN(IF(MONTH($A3)&gt;=7,VLOOKUP($D3,$L$3:$M$11,2,0)*0.95,VLOOKUP($D3,$L$3:$M$11,2,0)),-4)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fn월불입액($H3,$I3)</f>
        <v>1359000</v>
      </c>
      <c r="L3" s="1" t="s">
        <v>21</v>
      </c>
      <c r="M3" s="3">
        <v>35000000</v>
      </c>
      <c r="N3" s="20">
        <f t="array" ref="N3">IFERROR(AVERAGE(IF((MONTH($A3)&gt;=7)*($D$3:$D$34=$L3),$F$3:$F$34)),"")</f>
        <v>10460000</v>
      </c>
    </row>
    <row r="4" spans="1:14" x14ac:dyDescent="0.4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ROUNDDOWN(IF(MONTH($A4)&gt;=7,VLOOKUP($D4,$L$3:$M$11,2,0)*0.95,VLOOKUP($D4,$L$3:$M$11,2,0)),-4)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fn월불입액($H4,$I4)</f>
        <v>1264500</v>
      </c>
      <c r="L4" s="1" t="s">
        <v>18</v>
      </c>
      <c r="M4" s="3">
        <v>9000000</v>
      </c>
      <c r="N4" s="20">
        <f t="array" ref="N4">IFERROR(AVERAGE(IF((MONTH($A4)&gt;=7)*($D$3:$D$34=$L4),$F$3:$F$34)),"")</f>
        <v>3166666.6666666665</v>
      </c>
    </row>
    <row r="5" spans="1:14" x14ac:dyDescent="0.4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fn월불입액($H5,$I5)</f>
        <v>742500</v>
      </c>
      <c r="L5" s="1" t="s">
        <v>11</v>
      </c>
      <c r="M5" s="3">
        <v>16000000</v>
      </c>
      <c r="N5" s="20">
        <f t="array" ref="N5">IFERROR(AVERAGE(IF((MONTH($A5)&gt;=7)*($D$3:$D$34=$L5),$F$3:$F$34)),"")</f>
        <v>2333333.3333333335</v>
      </c>
    </row>
    <row r="6" spans="1:14" x14ac:dyDescent="0.4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fn월불입액($H6,$I6)</f>
        <v>255600</v>
      </c>
      <c r="L6" s="1" t="s">
        <v>25</v>
      </c>
      <c r="M6" s="3">
        <v>31000000</v>
      </c>
      <c r="N6" s="20">
        <f t="array" ref="N6">IFERROR(AVERAGE(IF((MONTH($A6)&gt;=7)*($D$3:$D$34=$L6),$F$3:$F$34)),"")</f>
        <v>1700000</v>
      </c>
    </row>
    <row r="7" spans="1:14" x14ac:dyDescent="0.4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fn월불입액($H7,$I7)</f>
        <v>504166</v>
      </c>
      <c r="L7" s="1" t="s">
        <v>44</v>
      </c>
      <c r="M7" s="3">
        <v>22000000</v>
      </c>
      <c r="N7" s="20" t="str">
        <f t="array" ref="N7">IFERROR(AVERAGE(IF((MONTH($A7)&gt;=7)*($D$3:$D$34=$L7),$F$3:$F$34)),"")</f>
        <v/>
      </c>
    </row>
    <row r="8" spans="1:14" x14ac:dyDescent="0.4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fn월불입액($H8,$I8)</f>
        <v>656250</v>
      </c>
      <c r="L8" s="1" t="s">
        <v>15</v>
      </c>
      <c r="M8" s="3">
        <v>25000000</v>
      </c>
      <c r="N8" s="20" t="str">
        <f t="array" ref="N8">IFERROR(AVERAGE(IF((MONTH($A8)&gt;=7)*($D$3:$D$34=$L8),$F$3:$F$34)),"")</f>
        <v/>
      </c>
    </row>
    <row r="9" spans="1:14" x14ac:dyDescent="0.4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fn월불입액($H9,$I9)</f>
        <v>845833</v>
      </c>
      <c r="L9" s="1" t="s">
        <v>32</v>
      </c>
      <c r="M9" s="3">
        <v>19000000</v>
      </c>
      <c r="N9" s="20" t="str">
        <f t="array" ref="N9">IFERROR(AVERAGE(IF((MONTH($A9)&gt;=7)*($D$3:$D$34=$L9),$F$3:$F$34)),"")</f>
        <v/>
      </c>
    </row>
    <row r="10" spans="1:14" x14ac:dyDescent="0.4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fn월불입액($H10,$I10)</f>
        <v>385000</v>
      </c>
      <c r="L10" s="1" t="s">
        <v>28</v>
      </c>
      <c r="M10" s="3">
        <v>32000000</v>
      </c>
      <c r="N10" s="20" t="str">
        <f t="array" ref="N10">IFERROR(AVERAGE(IF((MONTH($A10)&gt;=7)*($D$3:$D$34=$L10),$F$3:$F$34)),"")</f>
        <v/>
      </c>
    </row>
    <row r="11" spans="1:14" x14ac:dyDescent="0.4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fn월불입액($H11,$I11)</f>
        <v>321000</v>
      </c>
      <c r="L11" s="1" t="s">
        <v>30</v>
      </c>
      <c r="M11" s="3">
        <v>15000000</v>
      </c>
      <c r="N11" s="20">
        <f t="array" ref="N11">IFERROR(AVERAGE(IF((MONTH($A11)&gt;=7)*($D$3:$D$34=$L11),$F$3:$F$34)),"")</f>
        <v>2266666.6666666665</v>
      </c>
    </row>
    <row r="12" spans="1:14" x14ac:dyDescent="0.4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fn월불입액($H12,$I12)</f>
        <v>586250</v>
      </c>
    </row>
    <row r="13" spans="1:14" x14ac:dyDescent="0.4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fn월불입액($H13,$I13)</f>
        <v>1431000</v>
      </c>
      <c r="L13" t="s">
        <v>64</v>
      </c>
    </row>
    <row r="14" spans="1:14" x14ac:dyDescent="0.4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fn월불입액($H14,$I14)</f>
        <v>667187</v>
      </c>
      <c r="L14" s="19" t="s">
        <v>4</v>
      </c>
      <c r="M14" s="1" t="str">
        <f>INDEX($A$3:$J$34,MATCH(MIN($A$3:$A$34),$A$3:$A$34,0),4)</f>
        <v>쏘나타</v>
      </c>
    </row>
    <row r="15" spans="1:14" x14ac:dyDescent="0.4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fn월불입액($H15,$I15)</f>
        <v>369000</v>
      </c>
    </row>
    <row r="16" spans="1:14" x14ac:dyDescent="0.4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fn월불입액($H16,$I16)</f>
        <v>531666</v>
      </c>
    </row>
    <row r="17" spans="1:14" x14ac:dyDescent="0.4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fn월불입액($H17,$I17)</f>
        <v>495000</v>
      </c>
      <c r="L17" t="s">
        <v>65</v>
      </c>
    </row>
    <row r="18" spans="1:14" x14ac:dyDescent="0.4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fn월불입액($H18,$I18)</f>
        <v>261000</v>
      </c>
      <c r="L18" s="35" t="s">
        <v>75</v>
      </c>
      <c r="M18" s="35"/>
      <c r="N18" s="19" t="s">
        <v>76</v>
      </c>
    </row>
    <row r="19" spans="1:14" x14ac:dyDescent="0.4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fn월불입액($H19,$I19)</f>
        <v>832500</v>
      </c>
      <c r="L19" s="29">
        <v>1</v>
      </c>
      <c r="M19" s="30">
        <v>24</v>
      </c>
      <c r="N19" s="26">
        <f t="array" ref="N19:N21">FREQUENCY(IF((LEFT($B$3:$B$34,1)="김")+(LEFT($B$3:$B$34,1)="이"),I3:I34),L19:L21)</f>
        <v>0</v>
      </c>
    </row>
    <row r="20" spans="1:14" x14ac:dyDescent="0.4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fn월불입액($H20,$I20)</f>
        <v>489000</v>
      </c>
      <c r="L20" s="29">
        <v>25</v>
      </c>
      <c r="M20" s="30">
        <v>48</v>
      </c>
      <c r="N20" s="26">
        <v>3</v>
      </c>
    </row>
    <row r="21" spans="1:14" x14ac:dyDescent="0.4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fn월불입액($H21,$I21)</f>
        <v>1354500</v>
      </c>
      <c r="L21" s="29">
        <v>49</v>
      </c>
      <c r="M21" s="30">
        <v>72</v>
      </c>
      <c r="N21" s="26">
        <v>5</v>
      </c>
    </row>
    <row r="22" spans="1:14" x14ac:dyDescent="0.4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fn월불입액($H22,$I22)</f>
        <v>441000</v>
      </c>
    </row>
    <row r="23" spans="1:14" x14ac:dyDescent="0.4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fn월불입액($H23,$I23)</f>
        <v>607500</v>
      </c>
    </row>
    <row r="24" spans="1:14" x14ac:dyDescent="0.4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fn월불입액($H24,$I24)</f>
        <v>387000</v>
      </c>
    </row>
    <row r="25" spans="1:14" x14ac:dyDescent="0.4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fn월불입액($H25,$I25)</f>
        <v>652500</v>
      </c>
    </row>
    <row r="26" spans="1:14" x14ac:dyDescent="0.4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fn월불입액($H26,$I26)</f>
        <v>643125</v>
      </c>
    </row>
    <row r="27" spans="1:14" x14ac:dyDescent="0.4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fn월불입액($H27,$I27)</f>
        <v>950833</v>
      </c>
    </row>
    <row r="28" spans="1:14" x14ac:dyDescent="0.4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fn월불입액($H28,$I28)</f>
        <v>481250</v>
      </c>
    </row>
    <row r="29" spans="1:14" x14ac:dyDescent="0.4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fn월불입액($H29,$I29)</f>
        <v>189444</v>
      </c>
    </row>
    <row r="30" spans="1:14" x14ac:dyDescent="0.4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fn월불입액($H30,$I30)</f>
        <v>495000</v>
      </c>
    </row>
    <row r="31" spans="1:14" x14ac:dyDescent="0.4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fn월불입액($H31,$I31)</f>
        <v>662083</v>
      </c>
    </row>
    <row r="32" spans="1:14" x14ac:dyDescent="0.4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fn월불입액($H32,$I32)</f>
        <v>1210000</v>
      </c>
    </row>
    <row r="33" spans="1:10" x14ac:dyDescent="0.4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fn월불입액($H33,$I33)</f>
        <v>1080000</v>
      </c>
    </row>
    <row r="34" spans="1:10" x14ac:dyDescent="0.4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fn월불입액($H34,$I34)</f>
        <v>612500</v>
      </c>
    </row>
  </sheetData>
  <mergeCells count="1">
    <mergeCell ref="L18:M18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I10" sqref="I10"/>
    </sheetView>
  </sheetViews>
  <sheetFormatPr defaultRowHeight="17.399999999999999" x14ac:dyDescent="0.4"/>
  <cols>
    <col min="1" max="1" width="3.5" customWidth="1"/>
    <col min="2" max="2" width="20.09765625" bestFit="1" customWidth="1"/>
    <col min="3" max="3" width="17.3984375" bestFit="1" customWidth="1"/>
    <col min="4" max="7" width="13.59765625" bestFit="1" customWidth="1"/>
    <col min="8" max="8" width="10.3984375" bestFit="1" customWidth="1"/>
    <col min="9" max="10" width="6.796875" bestFit="1" customWidth="1"/>
    <col min="11" max="11" width="20.09765625" bestFit="1" customWidth="1"/>
    <col min="12" max="12" width="18.19921875" bestFit="1" customWidth="1"/>
  </cols>
  <sheetData>
    <row r="2" spans="2:7" x14ac:dyDescent="0.4">
      <c r="B2" s="31" t="s">
        <v>4</v>
      </c>
      <c r="C2" t="s" vm="1">
        <v>78</v>
      </c>
    </row>
    <row r="4" spans="2:7" x14ac:dyDescent="0.4">
      <c r="D4" s="31" t="s">
        <v>6</v>
      </c>
    </row>
    <row r="5" spans="2:7" x14ac:dyDescent="0.4">
      <c r="B5" s="31" t="s">
        <v>3</v>
      </c>
      <c r="C5" s="31" t="s">
        <v>79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4">
      <c r="B6" t="s">
        <v>14</v>
      </c>
      <c r="C6" t="s">
        <v>80</v>
      </c>
      <c r="D6" s="32">
        <v>35000000</v>
      </c>
      <c r="E6" s="32">
        <v>32000000</v>
      </c>
      <c r="F6" s="32">
        <v>31000000</v>
      </c>
      <c r="G6" s="32">
        <v>31000000</v>
      </c>
    </row>
    <row r="7" spans="2:7" x14ac:dyDescent="0.4">
      <c r="C7" t="s">
        <v>82</v>
      </c>
      <c r="D7" s="33">
        <v>20</v>
      </c>
      <c r="E7" s="33">
        <v>31.2</v>
      </c>
      <c r="F7" s="33">
        <v>36</v>
      </c>
      <c r="G7" s="33">
        <v>36</v>
      </c>
    </row>
    <row r="8" spans="2:7" x14ac:dyDescent="0.4">
      <c r="B8" t="s">
        <v>27</v>
      </c>
      <c r="C8" t="s">
        <v>80</v>
      </c>
      <c r="D8" s="32">
        <v>31000000</v>
      </c>
      <c r="E8" s="32">
        <v>35000000</v>
      </c>
      <c r="F8" s="32">
        <v>16000000</v>
      </c>
      <c r="G8" s="32">
        <v>32000000</v>
      </c>
    </row>
    <row r="9" spans="2:7" x14ac:dyDescent="0.4">
      <c r="C9" t="s">
        <v>82</v>
      </c>
      <c r="D9" s="33">
        <v>30</v>
      </c>
      <c r="E9" s="33">
        <v>24</v>
      </c>
      <c r="F9" s="33">
        <v>24</v>
      </c>
      <c r="G9" s="33">
        <v>48</v>
      </c>
    </row>
    <row r="10" spans="2:7" x14ac:dyDescent="0.4">
      <c r="B10" t="s">
        <v>10</v>
      </c>
      <c r="C10" t="s">
        <v>80</v>
      </c>
      <c r="D10" s="32">
        <v>35000000</v>
      </c>
      <c r="E10" s="32">
        <v>22000000</v>
      </c>
      <c r="F10" s="32">
        <v>25000000</v>
      </c>
      <c r="G10" s="32">
        <v>19000000</v>
      </c>
    </row>
    <row r="11" spans="2:7" x14ac:dyDescent="0.4">
      <c r="C11" t="s">
        <v>82</v>
      </c>
      <c r="D11" s="33">
        <v>48</v>
      </c>
      <c r="E11" s="33">
        <v>24</v>
      </c>
      <c r="F11" s="33">
        <v>36</v>
      </c>
      <c r="G11" s="33">
        <v>36</v>
      </c>
    </row>
    <row r="12" spans="2:7" x14ac:dyDescent="0.4">
      <c r="B12" t="s">
        <v>81</v>
      </c>
      <c r="D12" s="32">
        <v>35000000</v>
      </c>
      <c r="E12" s="32">
        <v>35000000</v>
      </c>
      <c r="F12" s="32">
        <v>31000000</v>
      </c>
      <c r="G12" s="32">
        <v>32000000</v>
      </c>
    </row>
    <row r="13" spans="2:7" x14ac:dyDescent="0.4">
      <c r="B13" t="s">
        <v>83</v>
      </c>
      <c r="D13" s="33">
        <v>33</v>
      </c>
      <c r="E13" s="33">
        <v>29.142857142857142</v>
      </c>
      <c r="F13" s="33">
        <v>34</v>
      </c>
      <c r="G13" s="33">
        <v>38</v>
      </c>
    </row>
  </sheetData>
  <phoneticPr fontId="1" type="noConversion"/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K6" sqref="K6"/>
    </sheetView>
  </sheetViews>
  <sheetFormatPr defaultRowHeight="17.399999999999999" x14ac:dyDescent="0.4"/>
  <cols>
    <col min="1" max="1" width="11.8984375" customWidth="1"/>
    <col min="2" max="2" width="13.59765625" bestFit="1" customWidth="1"/>
  </cols>
  <sheetData>
    <row r="2" spans="1:2" x14ac:dyDescent="0.4">
      <c r="A2" t="s">
        <v>0</v>
      </c>
    </row>
    <row r="3" spans="1:2" x14ac:dyDescent="0.4">
      <c r="A3" s="1" t="s">
        <v>4</v>
      </c>
      <c r="B3" s="1" t="s">
        <v>7</v>
      </c>
    </row>
    <row r="4" spans="1:2" x14ac:dyDescent="0.4">
      <c r="A4" s="1" t="s">
        <v>21</v>
      </c>
      <c r="B4" s="3">
        <v>23820000</v>
      </c>
    </row>
    <row r="5" spans="1:2" x14ac:dyDescent="0.4">
      <c r="A5" s="1" t="s">
        <v>18</v>
      </c>
      <c r="B5" s="3">
        <v>9961999.999999959</v>
      </c>
    </row>
    <row r="6" spans="1:2" x14ac:dyDescent="0.4">
      <c r="A6" s="1" t="s">
        <v>11</v>
      </c>
      <c r="B6" s="3">
        <v>13133000</v>
      </c>
    </row>
    <row r="7" spans="1:2" x14ac:dyDescent="0.4">
      <c r="A7" s="1" t="s">
        <v>25</v>
      </c>
      <c r="B7" s="3">
        <v>28660000</v>
      </c>
    </row>
    <row r="8" spans="1:2" x14ac:dyDescent="0.4">
      <c r="A8" s="1" t="s">
        <v>44</v>
      </c>
      <c r="B8" s="3">
        <v>19700000</v>
      </c>
    </row>
    <row r="9" spans="1:2" x14ac:dyDescent="0.4">
      <c r="A9" s="1" t="s">
        <v>15</v>
      </c>
      <c r="B9" s="3">
        <v>22900000</v>
      </c>
    </row>
    <row r="10" spans="1:2" x14ac:dyDescent="0.4">
      <c r="A10" s="1" t="s">
        <v>32</v>
      </c>
      <c r="B10" s="3">
        <v>15925000</v>
      </c>
    </row>
    <row r="11" spans="1:2" x14ac:dyDescent="0.4">
      <c r="A11" s="1" t="s">
        <v>28</v>
      </c>
      <c r="B11" s="3">
        <v>27433000</v>
      </c>
    </row>
    <row r="12" spans="1:2" x14ac:dyDescent="0.4">
      <c r="A12" s="1" t="s">
        <v>30</v>
      </c>
      <c r="B12" s="3">
        <v>18467000</v>
      </c>
    </row>
    <row r="13" spans="1:2" x14ac:dyDescent="0.4">
      <c r="A13" s="1" t="s">
        <v>66</v>
      </c>
      <c r="B13" s="21">
        <f>AVERAGE(B4:B12)</f>
        <v>19999999.999999993</v>
      </c>
    </row>
  </sheetData>
  <phoneticPr fontId="1" type="noConversion"/>
  <conditionalFormatting sqref="B4:B13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topLeftCell="A10" workbookViewId="0">
      <selection activeCell="L18" sqref="L18"/>
    </sheetView>
  </sheetViews>
  <sheetFormatPr defaultRowHeight="17.399999999999999" x14ac:dyDescent="0.4"/>
  <cols>
    <col min="2" max="3" width="11.8984375" bestFit="1" customWidth="1"/>
    <col min="7" max="7" width="16" customWidth="1"/>
  </cols>
  <sheetData>
    <row r="2" spans="1:3" x14ac:dyDescent="0.4">
      <c r="A2" t="s">
        <v>0</v>
      </c>
    </row>
    <row r="3" spans="1:3" x14ac:dyDescent="0.4">
      <c r="A3" s="1" t="s">
        <v>4</v>
      </c>
      <c r="B3" s="1" t="s">
        <v>5</v>
      </c>
      <c r="C3" s="1" t="s">
        <v>7</v>
      </c>
    </row>
    <row r="4" spans="1:3" x14ac:dyDescent="0.4">
      <c r="A4" s="1" t="s">
        <v>21</v>
      </c>
      <c r="B4" s="3">
        <v>35000000</v>
      </c>
      <c r="C4" s="3">
        <v>11000000</v>
      </c>
    </row>
    <row r="5" spans="1:3" x14ac:dyDescent="0.4">
      <c r="A5" s="1" t="s">
        <v>18</v>
      </c>
      <c r="B5" s="3">
        <v>9000000</v>
      </c>
      <c r="C5" s="3">
        <v>6200000</v>
      </c>
    </row>
    <row r="6" spans="1:3" x14ac:dyDescent="0.4">
      <c r="A6" s="1" t="s">
        <v>25</v>
      </c>
      <c r="B6" s="3">
        <v>31000000</v>
      </c>
      <c r="C6" s="3">
        <v>29000000</v>
      </c>
    </row>
    <row r="7" spans="1:3" x14ac:dyDescent="0.4">
      <c r="A7" s="1" t="s">
        <v>15</v>
      </c>
      <c r="B7" s="3">
        <v>25000000</v>
      </c>
      <c r="C7" s="3">
        <v>22000000</v>
      </c>
    </row>
    <row r="8" spans="1:3" x14ac:dyDescent="0.4">
      <c r="A8" s="1" t="s">
        <v>32</v>
      </c>
      <c r="B8" s="3">
        <v>19000000</v>
      </c>
      <c r="C8" s="3">
        <v>14500000</v>
      </c>
    </row>
    <row r="9" spans="1:3" x14ac:dyDescent="0.4">
      <c r="A9" s="1" t="s">
        <v>28</v>
      </c>
      <c r="B9" s="3">
        <v>32000000</v>
      </c>
      <c r="C9" s="3">
        <v>22000000</v>
      </c>
    </row>
    <row r="10" spans="1:3" x14ac:dyDescent="0.4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I10" sqref="I10"/>
    </sheetView>
  </sheetViews>
  <sheetFormatPr defaultRowHeight="17.399999999999999" x14ac:dyDescent="0.4"/>
  <cols>
    <col min="1" max="1" width="3.5" customWidth="1"/>
    <col min="2" max="2" width="11.09765625" bestFit="1" customWidth="1"/>
    <col min="4" max="4" width="11.8984375" bestFit="1" customWidth="1"/>
    <col min="5" max="5" width="12.09765625" customWidth="1"/>
    <col min="6" max="7" width="13.19921875" customWidth="1"/>
    <col min="8" max="8" width="11.8984375" bestFit="1" customWidth="1"/>
    <col min="9" max="9" width="13.09765625" customWidth="1"/>
  </cols>
  <sheetData>
    <row r="3" spans="2:7" x14ac:dyDescent="0.4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4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4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4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4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4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4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4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4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4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4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4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4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4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4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tabSelected="1" workbookViewId="0">
      <selection activeCell="N8" sqref="N8"/>
    </sheetView>
  </sheetViews>
  <sheetFormatPr defaultRowHeight="17.399999999999999" x14ac:dyDescent="0.4"/>
  <cols>
    <col min="5" max="5" width="11" bestFit="1" customWidth="1"/>
    <col min="10" max="10" width="2.19921875" customWidth="1"/>
    <col min="13" max="13" width="11.8984375" bestFit="1" customWidth="1"/>
  </cols>
  <sheetData>
    <row r="2" spans="1:13" x14ac:dyDescent="0.4">
      <c r="A2" t="s">
        <v>0</v>
      </c>
    </row>
    <row r="3" spans="1:13" x14ac:dyDescent="0.4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">
      <c r="A4" s="23">
        <v>0.39930555555555602</v>
      </c>
      <c r="B4" s="24" t="s">
        <v>68</v>
      </c>
      <c r="C4" s="24" t="s">
        <v>69</v>
      </c>
      <c r="D4" s="24" t="s">
        <v>18</v>
      </c>
      <c r="E4" s="25">
        <v>9000000</v>
      </c>
      <c r="F4" s="24" t="s">
        <v>70</v>
      </c>
      <c r="G4" s="25">
        <v>5000000</v>
      </c>
      <c r="H4" s="25">
        <v>24</v>
      </c>
      <c r="I4" s="25">
        <v>225000</v>
      </c>
    </row>
    <row r="5" spans="1:13" x14ac:dyDescent="0.4">
      <c r="A5" s="23">
        <v>0.57986111111111105</v>
      </c>
      <c r="B5" s="24" t="s">
        <v>71</v>
      </c>
      <c r="C5" s="24" t="s">
        <v>72</v>
      </c>
      <c r="D5" s="24" t="s">
        <v>25</v>
      </c>
      <c r="E5" s="25">
        <v>31000000</v>
      </c>
      <c r="F5" s="24" t="s">
        <v>73</v>
      </c>
      <c r="G5" s="25">
        <v>20000000</v>
      </c>
      <c r="H5" s="25">
        <v>36</v>
      </c>
      <c r="I5" s="25">
        <v>600000</v>
      </c>
    </row>
    <row r="6" spans="1:13" x14ac:dyDescent="0.4">
      <c r="A6" s="23">
        <v>0.64722222222222203</v>
      </c>
      <c r="B6" s="24" t="s">
        <v>71</v>
      </c>
      <c r="C6" s="24" t="s">
        <v>72</v>
      </c>
      <c r="D6" s="24" t="s">
        <v>25</v>
      </c>
      <c r="E6" s="25">
        <v>31000000</v>
      </c>
      <c r="F6" s="24" t="s">
        <v>73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4">
      <c r="A7" s="23">
        <v>0.57847222222222228</v>
      </c>
      <c r="B7" s="24" t="s">
        <v>71</v>
      </c>
      <c r="C7" s="24" t="s">
        <v>72</v>
      </c>
      <c r="D7" s="24" t="s">
        <v>25</v>
      </c>
      <c r="E7" s="25">
        <v>31000000</v>
      </c>
      <c r="F7" s="24" t="s">
        <v>73</v>
      </c>
      <c r="G7" s="25">
        <v>20000000</v>
      </c>
      <c r="H7" s="25">
        <v>36</v>
      </c>
      <c r="I7" s="25">
        <v>600000</v>
      </c>
      <c r="L7" s="26" t="s">
        <v>21</v>
      </c>
      <c r="M7" s="27">
        <v>35000000</v>
      </c>
    </row>
    <row r="8" spans="1:13" x14ac:dyDescent="0.4">
      <c r="A8" s="23">
        <v>0.57847222222222228</v>
      </c>
      <c r="B8" s="24" t="s">
        <v>71</v>
      </c>
      <c r="C8" s="24" t="s">
        <v>72</v>
      </c>
      <c r="D8" s="24" t="s">
        <v>25</v>
      </c>
      <c r="E8" s="25">
        <v>31000000</v>
      </c>
      <c r="F8" s="24" t="s">
        <v>73</v>
      </c>
      <c r="G8" s="25">
        <v>20000000</v>
      </c>
      <c r="H8" s="25">
        <v>36</v>
      </c>
      <c r="I8" s="25">
        <v>600000</v>
      </c>
      <c r="L8" s="26" t="s">
        <v>18</v>
      </c>
      <c r="M8" s="27">
        <v>9000000</v>
      </c>
    </row>
    <row r="9" spans="1:13" x14ac:dyDescent="0.4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4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4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4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4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4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4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4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4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4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4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4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4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4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4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4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태형 김</cp:lastModifiedBy>
  <cp:lastPrinted>2025-04-29T03:06:32Z</cp:lastPrinted>
  <dcterms:created xsi:type="dcterms:W3CDTF">2023-08-09T00:13:15Z</dcterms:created>
  <dcterms:modified xsi:type="dcterms:W3CDTF">2025-04-29T04:53:45Z</dcterms:modified>
</cp:coreProperties>
</file>