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안수연\OneDrive\바탕 화면\"/>
    </mc:Choice>
  </mc:AlternateContent>
  <xr:revisionPtr revIDLastSave="0" documentId="13_ncr:1_{67C42C1C-3E1D-4B22-AF25-67D56123FB09}" xr6:coauthVersionLast="47" xr6:coauthVersionMax="47" xr10:uidLastSave="{00000000-0000-0000-0000-000000000000}"/>
  <bookViews>
    <workbookView xWindow="-108" yWindow="-108" windowWidth="23256" windowHeight="12456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36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3" l="1" a="1"/>
  <c r="N19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M14" i="3"/>
  <c r="N4" i="3" a="1"/>
  <c r="N4" i="3" s="1"/>
  <c r="N5" i="3" a="1"/>
  <c r="N5" i="3"/>
  <c r="N6" i="3" a="1"/>
  <c r="N6" i="3" s="1"/>
  <c r="N7" i="3" a="1"/>
  <c r="N7" i="3"/>
  <c r="N8" i="3" a="1"/>
  <c r="N8" i="3" s="1"/>
  <c r="N9" i="3" a="1"/>
  <c r="N9" i="3"/>
  <c r="N10" i="3" a="1"/>
  <c r="N10" i="3" s="1"/>
  <c r="N11" i="3" a="1"/>
  <c r="N11" i="3"/>
  <c r="N3" i="3" a="1"/>
  <c r="N3" i="3" s="1"/>
  <c r="A37" i="1"/>
  <c r="B13" i="5"/>
  <c r="J4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30" i="3" a="1"/>
  <c r="J32" i="3" a="1"/>
  <c r="J34" i="3" a="1"/>
  <c r="J25" i="3" a="1"/>
  <c r="J27" i="3" a="1"/>
  <c r="J29" i="3" a="1"/>
  <c r="J31" i="3" a="1"/>
  <c r="J33" i="3" a="1"/>
  <c r="J5" i="3" a="1"/>
  <c r="J7" i="3" a="1"/>
  <c r="J9" i="3" a="1"/>
  <c r="J11" i="3" a="1"/>
  <c r="J13" i="3" a="1"/>
  <c r="J15" i="3" a="1"/>
  <c r="J17" i="3" a="1"/>
  <c r="J19" i="3" a="1"/>
  <c r="J21" i="3" a="1"/>
  <c r="J23" i="3" a="1"/>
  <c r="J3" i="3" a="1"/>
  <c r="N20" i="3" l="1"/>
  <c r="N21" i="3"/>
  <c r="J23" i="3"/>
  <c r="J21" i="3"/>
  <c r="J19" i="3"/>
  <c r="J17" i="3"/>
  <c r="J15" i="3"/>
  <c r="J13" i="3"/>
  <c r="J11" i="3"/>
  <c r="J9" i="3"/>
  <c r="J7" i="3"/>
  <c r="J5" i="3"/>
  <c r="J33" i="3"/>
  <c r="J31" i="3"/>
  <c r="J29" i="3"/>
  <c r="J27" i="3"/>
  <c r="J25" i="3"/>
  <c r="J34" i="3"/>
  <c r="J32" i="3"/>
  <c r="J30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A9CDC97-391C-4FB6-8886-B756B8D8352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445E4AB-71AB-4E20-807F-538AA48598BF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Users\안수연\OneDrive\바탕 화면\2025_기출문제집_컴활1급실기_학습자료_241206 update\02 최신기출유형\10회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<sst xmlns="http://schemas.openxmlformats.org/spreadsheetml/2006/main" count="541" uniqueCount="84">
  <si>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</si>
  <si>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</si>
  <si>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</si>
  <si>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</si>
  <si>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</si>
  <si>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</si>
  <si>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</si>
  <si>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</si>
  <si>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</si>
  <si>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</si>
  <si>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</si>
  <si>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</si>
  <si>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</si>
  <si>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</si>
  <si>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</si>
  <si>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</si>
  <si>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</si>
  <si>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</si>
  <si>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</si>
  <si>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</si>
  <si>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</si>
  <si>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</si>
  <si>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</si>
  <si>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</si>
  <si>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</si>
  <si>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</si>
  <si>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</si>
  <si>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</si>
  <si>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</si>
  <si>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</si>
  <si>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</si>
  <si>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</si>
  <si>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</si>
  <si>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</si>
  <si>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</si>
  <si>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</si>
  <si>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</si>
  <si>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</si>
  <si>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</si>
  <si>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</si>
  <si>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</si>
  <si>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</si>
  <si>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</si>
  <si>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</si>
  <si>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</si>
  <si>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</si>
  <si>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</si>
  <si>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</si>
  <si>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</si>
  <si>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</si>
  <si>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</si>
  <si>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</si>
  <si>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</si>
  <si>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</si>
  <si>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</si>
  <si>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</si>
  <si>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</si>
  <si>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</si>
  <si>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</si>
  <si>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</si>
  <si>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</si>
  <si>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</si>
  <si>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</si>
  <si>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</si>
  <si>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</si>
  <si>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</si>
  <si>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</si>
  <si>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</si>
  <si>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</si>
  <si>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</si>
  <si>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</si>
  <si>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</si>
  <si>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</si>
  <si>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</si>
  <si>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</si>
  <si>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</si>
  <si>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</si>
  <si>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</si>
  <si>
    <t>All</t>
  </si>
  <si>
    <t>값</t>
  </si>
  <si>
    <t>최대값: 자동차가격</t>
  </si>
  <si>
    <t>전체 최대값: 자동차가격</t>
  </si>
  <si>
    <t>평균: 할부기간</t>
  </si>
  <si>
    <t>전체 평균: 할부기간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</si>
</sst>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  <numFmt numFmtId="178" formatCode="0&quot;개&quot;&quot;월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8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9111-4B71-9005-F92B734DF7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917D93E8-2E81-FFBD-D47B-D6065FF36A87}"/>
            </a:ext>
          </a:extLst>
        </xdr:cNvPr>
        <xdr:cNvSpPr/>
      </xdr:nvSpPr>
      <xdr:spPr>
        <a:xfrm>
          <a:off x="361188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D217342C-2879-F3B9-9218-C36D56D262B9}"/>
            </a:ext>
          </a:extLst>
        </xdr:cNvPr>
        <xdr:cNvSpPr/>
      </xdr:nvSpPr>
      <xdr:spPr>
        <a:xfrm>
          <a:off x="461772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0</xdr:colOff>
          <xdr:row>4</xdr:row>
          <xdr:rowOff>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안수연" refreshedDate="45676.880406249998" backgroundQuery="1" createdVersion="8" refreshedVersion="8" minRefreshableVersion="3" recordCount="0" supportSubquery="1" supportAdvancedDrill="1" xr:uid="{188606D7-227D-4DD9-BE87-8B07F08A3A4D}">
  <cacheSource type="external" connectionId="1"/>
  <cacheFields count="5"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자동차판매].[차종].[차종]" caption="차종" numFmtId="0" hierarchy="1" level="1">
      <sharedItems containsSemiMixedTypes="0" containsNonDate="0" containsString="0"/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291CA7-2BBF-46C5-BA7B-C41A975D54C6}" name="피벗 테이블1" cacheId="36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Page" compact="0" allDrilled="1" outline="0" subtotalTop="0" showAll="0" dataSourceSort="1" defaultSubtotal="0" defaultAttributeDrillState="1"/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>
      <x v="3"/>
    </i>
  </colItems>
  <pageFields count="1">
    <pageField fld="2" hier="1" name="[자동차판매].[차종].[All]" cap="All"/>
  </pageFields>
  <dataFields count="2">
    <dataField name="최대값: 자동차가격" fld="3" subtotal="max" baseField="0" baseItem="0" numFmtId="42"/>
    <dataField name="평균: 할부기간" fld="4" subtotal="average" baseField="0" baseItem="0" numFmtId="178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자동차가격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3"/>
  <sheetViews>
    <sheetView topLeftCell="A37" workbookViewId="0">
      <selection activeCell="L9" sqref="L9"/>
    </sheetView>
  </sheetViews>
  <sheetFormatPr defaultRowHeight="17.399999999999999" x14ac:dyDescent="0.4"/>
  <cols>
    <col min="1" max="1" width="12.5" bestFit="1" customWidth="1"/>
    <col min="2" max="2" width="9" bestFit="1" customWidth="1"/>
    <col min="3" max="3" width="7.09765625" bestFit="1" customWidth="1"/>
    <col min="5" max="5" width="13.59765625" bestFit="1" customWidth="1"/>
    <col min="6" max="6" width="7.3984375" bestFit="1" customWidth="1"/>
    <col min="7" max="7" width="13.59765625" bestFit="1" customWidth="1"/>
  </cols>
  <sheetData>
    <row r="1" spans="1:8" x14ac:dyDescent="0.4">
      <c r="A1" t="s">
        <v>0</v>
      </c>
    </row>
    <row r="2" spans="1:8" x14ac:dyDescent="0.4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">
      <c r="A36" t="s">
        <v>77</v>
      </c>
    </row>
    <row r="37" spans="1:8" x14ac:dyDescent="0.4">
      <c r="A37" t="b">
        <f>AND(MONTH($A3)&lt;=6,_xlfn.RANK.EQ($G3,$G$3:$G$34,0)&lt;=10,$B3&gt;=10/24,$B3&lt;=15/24+30/(24*60))</f>
        <v>0</v>
      </c>
    </row>
    <row r="39" spans="1:8" x14ac:dyDescent="0.4">
      <c r="A39" s="1" t="s">
        <v>1</v>
      </c>
      <c r="B39" s="1" t="s">
        <v>74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4">
      <c r="A40" s="2">
        <v>43941</v>
      </c>
      <c r="B40" s="28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4">
      <c r="A41" s="2">
        <v>43877</v>
      </c>
      <c r="B41" s="28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4">
      <c r="A42" s="2">
        <v>44000</v>
      </c>
      <c r="B42" s="28">
        <v>0.52916666666666667</v>
      </c>
      <c r="C42" s="1" t="s">
        <v>52</v>
      </c>
      <c r="D42" s="1" t="s">
        <v>25</v>
      </c>
      <c r="E42" s="3">
        <v>31000000</v>
      </c>
      <c r="F42" s="1" t="s">
        <v>33</v>
      </c>
      <c r="G42" s="3">
        <v>30000000</v>
      </c>
      <c r="H42" s="1">
        <v>48</v>
      </c>
    </row>
    <row r="43" spans="1:8" x14ac:dyDescent="0.4">
      <c r="A43" s="2">
        <v>43968</v>
      </c>
      <c r="B43" s="28">
        <v>0.4513888888888889</v>
      </c>
      <c r="C43" s="1" t="s">
        <v>56</v>
      </c>
      <c r="D43" s="1" t="s">
        <v>28</v>
      </c>
      <c r="E43" s="3">
        <v>32000000</v>
      </c>
      <c r="F43" s="1" t="s">
        <v>22</v>
      </c>
      <c r="G43" s="3">
        <v>30100000</v>
      </c>
      <c r="H43" s="1">
        <v>24</v>
      </c>
    </row>
  </sheetData>
  <phoneticPr fontId="1" type="noConversion"/>
  <conditionalFormatting sqref="A3:H34">
    <cfRule type="expression" dxfId="2" priority="1">
      <formula>AND($B3&gt;=12/24,$E3&gt;AVERAGE($E$3:$E$34))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1:H39"/>
  <sheetViews>
    <sheetView workbookViewId="0">
      <selection activeCell="M5" sqref="M5"/>
    </sheetView>
  </sheetViews>
  <sheetFormatPr defaultRowHeight="17.399999999999999" x14ac:dyDescent="0.4"/>
  <cols>
    <col min="1" max="1" width="4.19921875" customWidth="1"/>
    <col min="2" max="2" width="11" customWidth="1"/>
    <col min="3" max="3" width="11.19921875" customWidth="1"/>
    <col min="4" max="4" width="10.59765625" customWidth="1"/>
    <col min="5" max="5" width="11.3984375" customWidth="1"/>
    <col min="6" max="6" width="15.69921875" customWidth="1"/>
    <col min="7" max="7" width="14.3984375" customWidth="1"/>
    <col min="8" max="8" width="14" customWidth="1"/>
  </cols>
  <sheetData>
    <row r="1" spans="2:8" ht="16.5" customHeight="1" x14ac:dyDescent="0.4">
      <c r="B1" s="31" t="s">
        <v>59</v>
      </c>
      <c r="C1" s="31"/>
      <c r="D1" s="31"/>
      <c r="E1" s="31"/>
      <c r="F1" s="31"/>
      <c r="G1" s="31"/>
      <c r="H1" s="31"/>
    </row>
    <row r="2" spans="2:8" ht="16.5" customHeight="1" x14ac:dyDescent="0.4">
      <c r="B2" s="31"/>
      <c r="C2" s="31"/>
      <c r="D2" s="31"/>
      <c r="E2" s="31"/>
      <c r="F2" s="31"/>
      <c r="G2" s="31"/>
      <c r="H2" s="31"/>
    </row>
    <row r="3" spans="2:8" x14ac:dyDescent="0.4">
      <c r="B3" t="s">
        <v>0</v>
      </c>
    </row>
    <row r="4" spans="2:8" x14ac:dyDescent="0.4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4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">
      <c r="B29" s="8"/>
      <c r="C29" s="8"/>
      <c r="D29" s="8"/>
      <c r="E29" s="8"/>
      <c r="F29" s="9"/>
      <c r="G29" s="9"/>
      <c r="H29" s="11"/>
    </row>
    <row r="30" spans="2:8" x14ac:dyDescent="0.4">
      <c r="B30" s="12" t="s">
        <v>60</v>
      </c>
      <c r="C30" s="12"/>
      <c r="D30" s="12"/>
      <c r="E30" s="12"/>
      <c r="F30" s="13"/>
      <c r="G30" s="13"/>
      <c r="H30" s="14"/>
    </row>
    <row r="31" spans="2:8" x14ac:dyDescent="0.4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rstPageNumber="2" orientation="landscape" cellComments="asDisplayed" useFirstPageNumber="1" r:id="rId1"/>
  <headerFooter differentFirst="1">
    <oddHeader>&amp;R&amp;P쪽</oddHeader>
    <firstHeader>&amp;L&amp;"HY견명조,보통"&amp;13서울 지점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tabSelected="1" topLeftCell="A13" workbookViewId="0">
      <selection activeCell="N24" sqref="N24"/>
    </sheetView>
  </sheetViews>
  <sheetFormatPr defaultRowHeight="17.399999999999999" x14ac:dyDescent="0.4"/>
  <cols>
    <col min="1" max="1" width="11.09765625" bestFit="1" customWidth="1"/>
    <col min="5" max="5" width="11.8984375" bestFit="1" customWidth="1"/>
    <col min="6" max="6" width="13.5" bestFit="1" customWidth="1"/>
    <col min="8" max="8" width="11.8984375" bestFit="1" customWidth="1"/>
    <col min="10" max="10" width="11.59765625" customWidth="1"/>
    <col min="11" max="11" width="2.19921875" customWidth="1"/>
    <col min="13" max="14" width="11.8984375" bestFit="1" customWidth="1"/>
  </cols>
  <sheetData>
    <row r="1" spans="1:14" x14ac:dyDescent="0.4">
      <c r="A1" t="s">
        <v>0</v>
      </c>
      <c r="L1" t="s">
        <v>60</v>
      </c>
    </row>
    <row r="2" spans="1:14" x14ac:dyDescent="0.4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">
      <c r="A3" s="2">
        <v>44146</v>
      </c>
      <c r="B3" s="1" t="s">
        <v>39</v>
      </c>
      <c r="C3" s="1" t="s">
        <v>27</v>
      </c>
      <c r="D3" s="1" t="s">
        <v>28</v>
      </c>
      <c r="E3" s="20">
        <f>ROUNDDOWN(IF(MONTH($A3)&gt;=7,VLOOKUP($D3,$L$3:$M$11,2,FALSE)-VLOOKUP($D3,$L$3:$M$11,2,FALSE)*0.05,VLOOKUP($D3,$L$3:$M$11,2,FALSE)),-4)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1384166.6666666667</v>
      </c>
      <c r="L3" s="1" t="s">
        <v>21</v>
      </c>
      <c r="M3" s="3">
        <v>35000000</v>
      </c>
      <c r="N3" s="20">
        <f t="array" ref="N3">IFERROR(AVERAGE(IF(($L3=$D$3:$D$34)*(MONTH($A$3:$A$34)&gt;=7),$F$3:$F$34)),"")</f>
        <v>10700000</v>
      </c>
    </row>
    <row r="4" spans="1:14" x14ac:dyDescent="0.4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ROUNDDOWN(IF(MONTH($A4)&gt;=7,VLOOKUP($D4,$L$3:$M$11,2,FALSE)-VLOOKUP($D4,$L$3:$M$11,2,FALSE)*0.05,VLOOKUP($D4,$L$3:$M$11,2,FALSE)),-4)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1287916.6666666667</v>
      </c>
      <c r="L4" s="1" t="s">
        <v>18</v>
      </c>
      <c r="M4" s="3">
        <v>9000000</v>
      </c>
      <c r="N4" s="20" t="str">
        <f t="array" ref="N4">IFERROR(AVERAGE(IF(($L4=$D$3:$D$34)*(MONTH($A$3:$A$34)&gt;=7),$F$3:$F$34)),"")</f>
        <v/>
      </c>
    </row>
    <row r="5" spans="1:14" x14ac:dyDescent="0.4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756250.00000000012</v>
      </c>
      <c r="L5" s="1" t="s">
        <v>11</v>
      </c>
      <c r="M5" s="3">
        <v>16000000</v>
      </c>
      <c r="N5" s="20">
        <f t="array" ref="N5">IFERROR(AVERAGE(IF(($L5=$D$3:$D$34)*(MONTH($A$3:$A$34)&gt;=7),$F$3:$F$34)),"")</f>
        <v>2750000</v>
      </c>
    </row>
    <row r="6" spans="1:14" x14ac:dyDescent="0.4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260333.33333333334</v>
      </c>
      <c r="L6" s="1" t="s">
        <v>25</v>
      </c>
      <c r="M6" s="3">
        <v>31000000</v>
      </c>
      <c r="N6" s="20">
        <f t="array" ref="N6">IFERROR(AVERAGE(IF(($L6=$D$3:$D$34)*(MONTH($A$3:$A$34)&gt;=7),$F$3:$F$34)),"")</f>
        <v>1950000</v>
      </c>
    </row>
    <row r="7" spans="1:14" x14ac:dyDescent="0.4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504166.66666666669</v>
      </c>
      <c r="L7" s="1" t="s">
        <v>44</v>
      </c>
      <c r="M7" s="3">
        <v>22000000</v>
      </c>
      <c r="N7" s="20" t="str">
        <f t="array" ref="N7">IFERROR(AVERAGE(IF(($L7=$D$3:$D$34)*(MONTH($A$3:$A$34)&gt;=7),$F$3:$F$34)),"")</f>
        <v/>
      </c>
    </row>
    <row r="8" spans="1:14" x14ac:dyDescent="0.4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>
        <f t="array" ref="N8">IFERROR(AVERAGE(IF(($L8=$D$3:$D$34)*(MONTH($A$3:$A$34)&gt;=7),$F$3:$F$34)),"")</f>
        <v>1000000</v>
      </c>
    </row>
    <row r="9" spans="1:14" x14ac:dyDescent="0.4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845833.33333333337</v>
      </c>
      <c r="L9" s="1" t="s">
        <v>32</v>
      </c>
      <c r="M9" s="3">
        <v>19000000</v>
      </c>
      <c r="N9" s="20">
        <f t="array" ref="N9">IFERROR(AVERAGE(IF(($L9=$D$3:$D$34)*(MONTH($A$3:$A$34)&gt;=7),$F$3:$F$34)),"")</f>
        <v>2500000</v>
      </c>
    </row>
    <row r="10" spans="1:14" x14ac:dyDescent="0.4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385000.00000000006</v>
      </c>
      <c r="L10" s="1" t="s">
        <v>28</v>
      </c>
      <c r="M10" s="3">
        <v>32000000</v>
      </c>
      <c r="N10" s="20">
        <f t="array" ref="N10">IFERROR(AVERAGE(IF(($L10=$D$3:$D$34)*(MONTH($A$3:$A$34)&gt;=7),$F$3:$F$34)),"")</f>
        <v>200000</v>
      </c>
    </row>
    <row r="11" spans="1:14" x14ac:dyDescent="0.4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326944.4444444445</v>
      </c>
      <c r="L11" s="1" t="s">
        <v>30</v>
      </c>
      <c r="M11" s="3">
        <v>15000000</v>
      </c>
      <c r="N11" s="20">
        <f t="array" ref="N11">IFERROR(AVERAGE(IF(($L11=$D$3:$D$34)*(MONTH($A$3:$A$34)&gt;=7),$F$3:$F$34)),"")</f>
        <v>1300000</v>
      </c>
    </row>
    <row r="12" spans="1:14" x14ac:dyDescent="0.4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586250.00000000012</v>
      </c>
    </row>
    <row r="13" spans="1:14" x14ac:dyDescent="0.4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1457500.0000000002</v>
      </c>
      <c r="L13" t="s">
        <v>64</v>
      </c>
    </row>
    <row r="14" spans="1:14" x14ac:dyDescent="0.4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667187.5</v>
      </c>
      <c r="L14" s="19" t="s">
        <v>4</v>
      </c>
      <c r="M14" s="1" t="str">
        <f>INDEX($D$3:$D$34,MATCH(MIN($A$3:$A$34),$A$3:$A$34,0),1)</f>
        <v>쏘나타</v>
      </c>
    </row>
    <row r="15" spans="1:14" x14ac:dyDescent="0.4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375833.33333333337</v>
      </c>
    </row>
    <row r="16" spans="1:14" x14ac:dyDescent="0.4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531666.66666666674</v>
      </c>
    </row>
    <row r="17" spans="1:14" x14ac:dyDescent="0.4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504166.66666666669</v>
      </c>
      <c r="L17" t="s">
        <v>65</v>
      </c>
    </row>
    <row r="18" spans="1:14" x14ac:dyDescent="0.4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265833.33333333337</v>
      </c>
      <c r="L18" s="32" t="s">
        <v>75</v>
      </c>
      <c r="M18" s="32"/>
      <c r="N18" s="19" t="s">
        <v>76</v>
      </c>
    </row>
    <row r="19" spans="1:14" x14ac:dyDescent="0.4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847916.66666666674</v>
      </c>
      <c r="L19" s="29">
        <v>1</v>
      </c>
      <c r="M19" s="30">
        <v>24</v>
      </c>
      <c r="N19" s="26">
        <f t="array" ref="N19:N21">FREQUENCY(IF((LEFT($B$3:$B$34,1)="김")+(LEFT($B$3:$B$34,1)="안"),$I$3:$I$34),$M$19:$M$21)</f>
        <v>3</v>
      </c>
    </row>
    <row r="20" spans="1:14" x14ac:dyDescent="0.4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498055.55555555556</v>
      </c>
      <c r="L20" s="29">
        <v>25</v>
      </c>
      <c r="M20" s="30">
        <v>48</v>
      </c>
      <c r="N20" s="26">
        <v>6</v>
      </c>
    </row>
    <row r="21" spans="1:14" x14ac:dyDescent="0.4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1379583.3333333335</v>
      </c>
      <c r="L21" s="29">
        <v>49</v>
      </c>
      <c r="M21" s="30">
        <v>72</v>
      </c>
      <c r="N21" s="26">
        <v>1</v>
      </c>
    </row>
    <row r="22" spans="1:14" x14ac:dyDescent="0.4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449166.66666666669</v>
      </c>
    </row>
    <row r="23" spans="1:14" x14ac:dyDescent="0.4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618750</v>
      </c>
    </row>
    <row r="24" spans="1:14" x14ac:dyDescent="0.4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394166.66666666669</v>
      </c>
    </row>
    <row r="25" spans="1:14" x14ac:dyDescent="0.4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664583.33333333337</v>
      </c>
    </row>
    <row r="26" spans="1:14" x14ac:dyDescent="0.4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4" x14ac:dyDescent="0.4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950833.33333333337</v>
      </c>
    </row>
    <row r="28" spans="1:14" x14ac:dyDescent="0.4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4" x14ac:dyDescent="0.4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189444.44444444447</v>
      </c>
    </row>
    <row r="30" spans="1:14" x14ac:dyDescent="0.4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504166.66666666669</v>
      </c>
    </row>
    <row r="31" spans="1:14" x14ac:dyDescent="0.4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662083.33333333326</v>
      </c>
    </row>
    <row r="32" spans="1:14" x14ac:dyDescent="0.4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4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1100000</v>
      </c>
    </row>
    <row r="34" spans="1:10" x14ac:dyDescent="0.4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612500.00000000012</v>
      </c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C7" sqref="C7"/>
    </sheetView>
  </sheetViews>
  <sheetFormatPr defaultRowHeight="17.399999999999999" x14ac:dyDescent="0.4"/>
  <cols>
    <col min="1" max="1" width="3.5" customWidth="1"/>
    <col min="2" max="2" width="20.09765625" bestFit="1" customWidth="1"/>
    <col min="3" max="3" width="17.3984375" bestFit="1" customWidth="1"/>
    <col min="4" max="7" width="13.59765625" bestFit="1" customWidth="1"/>
    <col min="8" max="8" width="10.3984375" bestFit="1" customWidth="1"/>
    <col min="9" max="9" width="15.5" bestFit="1" customWidth="1"/>
    <col min="10" max="10" width="13.59765625" bestFit="1" customWidth="1"/>
    <col min="11" max="11" width="20.09765625" bestFit="1" customWidth="1"/>
    <col min="12" max="12" width="18.19921875" bestFit="1" customWidth="1"/>
  </cols>
  <sheetData>
    <row r="2" spans="2:7" x14ac:dyDescent="0.4">
      <c r="B2" s="33" t="s">
        <v>4</v>
      </c>
      <c r="C2" t="s" vm="1">
        <v>78</v>
      </c>
    </row>
    <row r="4" spans="2:7" x14ac:dyDescent="0.4">
      <c r="D4" s="33" t="s">
        <v>6</v>
      </c>
    </row>
    <row r="5" spans="2:7" x14ac:dyDescent="0.4">
      <c r="B5" s="33" t="s">
        <v>3</v>
      </c>
      <c r="C5" s="33" t="s">
        <v>79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">
      <c r="B6" t="s">
        <v>14</v>
      </c>
      <c r="C6" t="s">
        <v>80</v>
      </c>
      <c r="D6" s="34">
        <v>35000000</v>
      </c>
      <c r="E6" s="34">
        <v>32000000</v>
      </c>
      <c r="F6" s="34">
        <v>31000000</v>
      </c>
      <c r="G6" s="34">
        <v>31000000</v>
      </c>
    </row>
    <row r="7" spans="2:7" x14ac:dyDescent="0.4">
      <c r="C7" t="s">
        <v>82</v>
      </c>
      <c r="D7" s="35">
        <v>20</v>
      </c>
      <c r="E7" s="35">
        <v>31.2</v>
      </c>
      <c r="F7" s="35">
        <v>36</v>
      </c>
      <c r="G7" s="35">
        <v>36</v>
      </c>
    </row>
    <row r="8" spans="2:7" x14ac:dyDescent="0.4">
      <c r="B8" t="s">
        <v>27</v>
      </c>
      <c r="C8" t="s">
        <v>80</v>
      </c>
      <c r="D8" s="34">
        <v>31000000</v>
      </c>
      <c r="E8" s="34">
        <v>35000000</v>
      </c>
      <c r="F8" s="34">
        <v>16000000</v>
      </c>
      <c r="G8" s="34">
        <v>32000000</v>
      </c>
    </row>
    <row r="9" spans="2:7" x14ac:dyDescent="0.4">
      <c r="C9" t="s">
        <v>82</v>
      </c>
      <c r="D9" s="35">
        <v>30</v>
      </c>
      <c r="E9" s="35">
        <v>24</v>
      </c>
      <c r="F9" s="35">
        <v>24</v>
      </c>
      <c r="G9" s="35">
        <v>48</v>
      </c>
    </row>
    <row r="10" spans="2:7" x14ac:dyDescent="0.4">
      <c r="B10" t="s">
        <v>10</v>
      </c>
      <c r="C10" t="s">
        <v>80</v>
      </c>
      <c r="D10" s="34">
        <v>35000000</v>
      </c>
      <c r="E10" s="34">
        <v>22000000</v>
      </c>
      <c r="F10" s="34">
        <v>25000000</v>
      </c>
      <c r="G10" s="34">
        <v>19000000</v>
      </c>
    </row>
    <row r="11" spans="2:7" x14ac:dyDescent="0.4">
      <c r="C11" t="s">
        <v>82</v>
      </c>
      <c r="D11" s="35">
        <v>48</v>
      </c>
      <c r="E11" s="35">
        <v>24</v>
      </c>
      <c r="F11" s="35">
        <v>36</v>
      </c>
      <c r="G11" s="35">
        <v>36</v>
      </c>
    </row>
    <row r="12" spans="2:7" x14ac:dyDescent="0.4">
      <c r="B12" t="s">
        <v>81</v>
      </c>
      <c r="D12" s="34">
        <v>35000000</v>
      </c>
      <c r="E12" s="34">
        <v>35000000</v>
      </c>
      <c r="F12" s="34">
        <v>31000000</v>
      </c>
      <c r="G12" s="34">
        <v>32000000</v>
      </c>
    </row>
    <row r="13" spans="2:7" x14ac:dyDescent="0.4">
      <c r="B13" t="s">
        <v>83</v>
      </c>
      <c r="D13" s="35">
        <v>33</v>
      </c>
      <c r="E13" s="35">
        <v>29.142857142857142</v>
      </c>
      <c r="F13" s="35">
        <v>34</v>
      </c>
      <c r="G13" s="35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E6" sqref="E6"/>
    </sheetView>
  </sheetViews>
  <sheetFormatPr defaultRowHeight="17.399999999999999" x14ac:dyDescent="0.4"/>
  <cols>
    <col min="1" max="1" width="11.8984375" customWidth="1"/>
    <col min="2" max="2" width="13.59765625" bestFit="1" customWidth="1"/>
  </cols>
  <sheetData>
    <row r="2" spans="1:2" x14ac:dyDescent="0.4">
      <c r="A2" t="s">
        <v>0</v>
      </c>
    </row>
    <row r="3" spans="1:2" x14ac:dyDescent="0.4">
      <c r="A3" s="1" t="s">
        <v>4</v>
      </c>
      <c r="B3" s="1" t="s">
        <v>7</v>
      </c>
    </row>
    <row r="4" spans="1:2" x14ac:dyDescent="0.4">
      <c r="A4" s="1" t="s">
        <v>21</v>
      </c>
      <c r="B4" s="3">
        <v>23820000</v>
      </c>
    </row>
    <row r="5" spans="1:2" x14ac:dyDescent="0.4">
      <c r="A5" s="1" t="s">
        <v>18</v>
      </c>
      <c r="B5" s="3">
        <v>9961999.999999959</v>
      </c>
    </row>
    <row r="6" spans="1:2" x14ac:dyDescent="0.4">
      <c r="A6" s="1" t="s">
        <v>11</v>
      </c>
      <c r="B6" s="3">
        <v>13133000</v>
      </c>
    </row>
    <row r="7" spans="1:2" x14ac:dyDescent="0.4">
      <c r="A7" s="1" t="s">
        <v>25</v>
      </c>
      <c r="B7" s="3">
        <v>28660000</v>
      </c>
    </row>
    <row r="8" spans="1:2" x14ac:dyDescent="0.4">
      <c r="A8" s="1" t="s">
        <v>44</v>
      </c>
      <c r="B8" s="3">
        <v>19700000</v>
      </c>
    </row>
    <row r="9" spans="1:2" x14ac:dyDescent="0.4">
      <c r="A9" s="1" t="s">
        <v>15</v>
      </c>
      <c r="B9" s="3">
        <v>22900000</v>
      </c>
    </row>
    <row r="10" spans="1:2" x14ac:dyDescent="0.4">
      <c r="A10" s="1" t="s">
        <v>32</v>
      </c>
      <c r="B10" s="3">
        <v>15925000</v>
      </c>
    </row>
    <row r="11" spans="1:2" x14ac:dyDescent="0.4">
      <c r="A11" s="1" t="s">
        <v>28</v>
      </c>
      <c r="B11" s="3">
        <v>27433000</v>
      </c>
    </row>
    <row r="12" spans="1:2" x14ac:dyDescent="0.4">
      <c r="A12" s="1" t="s">
        <v>30</v>
      </c>
      <c r="B12" s="3">
        <v>18467000</v>
      </c>
    </row>
    <row r="13" spans="1:2" x14ac:dyDescent="0.4">
      <c r="A13" s="1" t="s">
        <v>66</v>
      </c>
      <c r="B13" s="21">
        <f>AVERAGE(B4:B12)</f>
        <v>19999999.999999993</v>
      </c>
    </row>
  </sheetData>
  <phoneticPr fontId="1" type="noConversion"/>
  <conditionalFormatting sqref="B4:B12">
    <cfRule type="top10" dxfId="1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topLeftCell="A10" workbookViewId="0">
      <selection activeCell="K18" sqref="K18"/>
    </sheetView>
  </sheetViews>
  <sheetFormatPr defaultRowHeight="17.399999999999999" x14ac:dyDescent="0.4"/>
  <cols>
    <col min="2" max="3" width="11.8984375" bestFit="1" customWidth="1"/>
    <col min="7" max="7" width="16" customWidth="1"/>
  </cols>
  <sheetData>
    <row r="2" spans="1:3" x14ac:dyDescent="0.4">
      <c r="A2" t="s">
        <v>0</v>
      </c>
    </row>
    <row r="3" spans="1:3" x14ac:dyDescent="0.4">
      <c r="A3" s="1" t="s">
        <v>4</v>
      </c>
      <c r="B3" s="1" t="s">
        <v>5</v>
      </c>
      <c r="C3" s="1" t="s">
        <v>7</v>
      </c>
    </row>
    <row r="4" spans="1:3" x14ac:dyDescent="0.4">
      <c r="A4" s="1" t="s">
        <v>21</v>
      </c>
      <c r="B4" s="3">
        <v>35000000</v>
      </c>
      <c r="C4" s="3">
        <v>11000000</v>
      </c>
    </row>
    <row r="5" spans="1:3" x14ac:dyDescent="0.4">
      <c r="A5" s="1" t="s">
        <v>18</v>
      </c>
      <c r="B5" s="3">
        <v>9000000</v>
      </c>
      <c r="C5" s="3">
        <v>6200000</v>
      </c>
    </row>
    <row r="6" spans="1:3" x14ac:dyDescent="0.4">
      <c r="A6" s="1" t="s">
        <v>25</v>
      </c>
      <c r="B6" s="3">
        <v>31000000</v>
      </c>
      <c r="C6" s="3">
        <v>29000000</v>
      </c>
    </row>
    <row r="7" spans="1:3" x14ac:dyDescent="0.4">
      <c r="A7" s="1" t="s">
        <v>15</v>
      </c>
      <c r="B7" s="3">
        <v>25000000</v>
      </c>
      <c r="C7" s="3">
        <v>22000000</v>
      </c>
    </row>
    <row r="8" spans="1:3" x14ac:dyDescent="0.4">
      <c r="A8" s="1" t="s">
        <v>32</v>
      </c>
      <c r="B8" s="3">
        <v>19000000</v>
      </c>
      <c r="C8" s="3">
        <v>14500000</v>
      </c>
    </row>
    <row r="9" spans="1:3" x14ac:dyDescent="0.4">
      <c r="A9" s="1" t="s">
        <v>28</v>
      </c>
      <c r="B9" s="3">
        <v>32000000</v>
      </c>
      <c r="C9" s="3">
        <v>22000000</v>
      </c>
    </row>
    <row r="10" spans="1:3" x14ac:dyDescent="0.4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J11" sqref="J11"/>
    </sheetView>
  </sheetViews>
  <sheetFormatPr defaultRowHeight="17.399999999999999" x14ac:dyDescent="0.4"/>
  <cols>
    <col min="1" max="1" width="3.5" customWidth="1"/>
    <col min="2" max="2" width="11.09765625" bestFit="1" customWidth="1"/>
    <col min="4" max="4" width="11.8984375" bestFit="1" customWidth="1"/>
    <col min="5" max="5" width="12.09765625" customWidth="1"/>
    <col min="6" max="7" width="13.19921875" customWidth="1"/>
    <col min="8" max="8" width="11.8984375" bestFit="1" customWidth="1"/>
    <col min="9" max="9" width="13.09765625" customWidth="1"/>
  </cols>
  <sheetData>
    <row r="3" spans="2:7" x14ac:dyDescent="0.4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4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4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4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4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4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4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4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4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4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4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4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4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4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4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/>
  </sheetViews>
  <sheetFormatPr defaultRowHeight="17.399999999999999" x14ac:dyDescent="0.4"/>
  <cols>
    <col min="5" max="5" width="11" bestFit="1" customWidth="1"/>
    <col min="10" max="10" width="2.19921875" customWidth="1"/>
    <col min="13" max="13" width="11.8984375" bestFit="1" customWidth="1"/>
  </cols>
  <sheetData>
    <row r="2" spans="1:13" x14ac:dyDescent="0.4">
      <c r="A2" t="s">
        <v>0</v>
      </c>
    </row>
    <row r="3" spans="1:13" x14ac:dyDescent="0.4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">
      <c r="A4" s="23">
        <v>0.39930555555555602</v>
      </c>
      <c r="B4" s="24" t="s">
        <v>68</v>
      </c>
      <c r="C4" s="24" t="s">
        <v>69</v>
      </c>
      <c r="D4" s="24" t="s">
        <v>18</v>
      </c>
      <c r="E4" s="25">
        <v>9000000</v>
      </c>
      <c r="F4" s="24" t="s">
        <v>70</v>
      </c>
      <c r="G4" s="25">
        <v>5000000</v>
      </c>
      <c r="H4" s="25">
        <v>24</v>
      </c>
      <c r="I4" s="25">
        <v>225000</v>
      </c>
    </row>
    <row r="5" spans="1:13" x14ac:dyDescent="0.4">
      <c r="A5" s="23">
        <v>0.57986111111111105</v>
      </c>
      <c r="B5" s="24" t="s">
        <v>71</v>
      </c>
      <c r="C5" s="24" t="s">
        <v>72</v>
      </c>
      <c r="D5" s="24" t="s">
        <v>25</v>
      </c>
      <c r="E5" s="25">
        <v>31000000</v>
      </c>
      <c r="F5" s="24" t="s">
        <v>73</v>
      </c>
      <c r="G5" s="25">
        <v>20000000</v>
      </c>
      <c r="H5" s="25">
        <v>36</v>
      </c>
      <c r="I5" s="25">
        <v>600000</v>
      </c>
    </row>
    <row r="6" spans="1:13" x14ac:dyDescent="0.4">
      <c r="A6" s="23">
        <v>0.64722222222222203</v>
      </c>
      <c r="B6" s="24" t="s">
        <v>71</v>
      </c>
      <c r="C6" s="24" t="s">
        <v>72</v>
      </c>
      <c r="D6" s="24" t="s">
        <v>25</v>
      </c>
      <c r="E6" s="25">
        <v>31000000</v>
      </c>
      <c r="F6" s="24" t="s">
        <v>73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4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4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4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4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4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4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4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4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4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4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4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4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4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4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4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4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4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4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수연 안</cp:lastModifiedBy>
  <dcterms:created xsi:type="dcterms:W3CDTF">2023-08-09T00:13:15Z</dcterms:created>
  <dcterms:modified xsi:type="dcterms:W3CDTF">2025-01-19T12:37:33Z</dcterms:modified>
</cp:coreProperties>
</file>