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istrator\Desktop\길벗컴활1급기출\02 최신기출유형\10회\"/>
    </mc:Choice>
  </mc:AlternateContent>
  <bookViews>
    <workbookView xWindow="-120" yWindow="-120" windowWidth="29040" windowHeight="15840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62913"/>
  <pivotCaches>
    <pivotCache cacheId="3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 a="1"/>
  <c r="M18" i="3" s="1"/>
  <c r="L21" i="3"/>
  <c r="M21" i="3"/>
  <c r="M14" i="3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J4" i="3"/>
  <c r="J8" i="3"/>
  <c r="J12" i="3"/>
  <c r="J16" i="3"/>
  <c r="J20" i="3"/>
  <c r="J24" i="3"/>
  <c r="J28" i="3"/>
  <c r="J32" i="3"/>
  <c r="J15" i="3"/>
  <c r="J23" i="3"/>
  <c r="J5" i="3"/>
  <c r="J9" i="3"/>
  <c r="J13" i="3"/>
  <c r="J17" i="3"/>
  <c r="J21" i="3"/>
  <c r="J25" i="3"/>
  <c r="J29" i="3"/>
  <c r="J33" i="3"/>
  <c r="J11" i="3"/>
  <c r="J27" i="3"/>
  <c r="J6" i="3"/>
  <c r="J10" i="3"/>
  <c r="J14" i="3"/>
  <c r="J18" i="3"/>
  <c r="J22" i="3"/>
  <c r="J26" i="3"/>
  <c r="J30" i="3"/>
  <c r="J34" i="3"/>
  <c r="J7" i="3"/>
  <c r="J19" i="3"/>
  <c r="J31" i="3"/>
  <c r="J3" i="3"/>
  <c r="B13" i="5" l="1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자동차판매" type="103" refreshedVersion="6" minRefreshableVersion="5">
    <extLst>
      <ext xmlns:x15="http://schemas.microsoft.com/office/spreadsheetml/2010/11/main" uri="{DE250136-89BD-433C-8126-D09CA5730AF9}">
        <x15:connection id="자동차판매" autoDelete="1">
          <x15:textPr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자동차판매].[차종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<sst xmlns="http://schemas.openxmlformats.org/spreadsheetml/2006/main" count="548" uniqueCount="85">
  <si>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</si>
  <si>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</si>
  <si>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</si>
  <si>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</si>
  <si>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</si>
  <si>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</si>
  <si>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</si>
  <si>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</si>
  <si>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</si>
  <si>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</si>
  <si>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</si>
  <si>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</si>
  <si>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</si>
  <si>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</si>
  <si>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</si>
  <si>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</si>
  <si>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</si>
  <si>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</si>
  <si>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</si>
  <si>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</si>
  <si>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</si>
  <si>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</si>
  <si>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</si>
  <si>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</si>
  <si>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</si>
  <si>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</si>
  <si>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</si>
  <si>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</si>
  <si>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</si>
  <si>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</si>
  <si>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</si>
  <si>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</si>
  <si>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</si>
  <si>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</si>
  <si>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</si>
  <si>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</si>
  <si>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</si>
  <si>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</si>
  <si>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</si>
  <si>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</si>
  <si>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</si>
  <si>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</si>
  <si>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</si>
  <si>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</si>
  <si>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</si>
  <si>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</si>
  <si>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</si>
  <si>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</si>
  <si>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</si>
  <si>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</si>
  <si>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</si>
  <si>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</si>
  <si>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</si>
  <si>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</si>
  <si>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</si>
  <si>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</si>
  <si>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</si>
  <si>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</si>
  <si>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</si>
  <si>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</si>
  <si>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</si>
  <si>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</si>
  <si>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</si>
  <si>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</si>
  <si>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</si>
  <si>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</si>
  <si>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</si>
  <si>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</si>
  <si>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</si>
  <si>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</si>
  <si>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</si>
  <si>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</si>
  <si>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</si>
  <si>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</si>
  <si>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</si>
  <si>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</si>
  <si>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</si>
  <si>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</si>
  <si>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</si>
  <si>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</si>
  <si>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</si>
  <si>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</si>
  <si>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</si>
  <si>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조건</t>
    <phoneticPr fontId="1" type="noConversion"/>
  </si>
  <si>
    <t>조건2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</si>
</sst>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  <numFmt numFmtId="178" formatCode="[Red][&gt;=1000000]\▣\ #,###;[Blue][&gt;=500000]\◎\ #,###;#,##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3-4A3F-4EF3-BA65-28F8DC4BF78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A3F-4EF3-BA65-28F8DC4BF78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A3F-4EF3-BA65-28F8DC4BF78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A3F-4EF3-BA65-28F8DC4BF78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A3F-4EF3-BA65-28F8DC4BF78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A3F-4EF3-BA65-28F8DC4BF78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A3F-4EF3-BA65-28F8DC4BF7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  <c:max val="40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빗면 1"/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빗면 2"/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egistered User" refreshedDate="45467.507405902776" backgroundQuery="1" createdVersion="6" refreshedVersion="6" minRefreshableVersion="3" recordCount="0" supportSubquery="1" supportAdvancedDrill="1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6" dataOnRows="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compactData="0" multipleFieldFilters="0">
  <location ref="B4:G13" firstHeaderRow="1" firstDataRow="2" firstDataCol="2" rowPageCount="1" colPageCount="1"/>
  <pivotFields count="5">
    <pivotField axis="axisPage" compact="0" allDrilled="1" outline="0" showAll="0" dataSourceSort="1" defaultAttributeDrillState="1">
      <items count="1">
        <item t="default"/>
      </items>
    </pivotField>
    <pivotField axis="axisRow" compact="0" allDrilled="1" outline="0" showAll="0" dataSourceSort="1" defaultAttributeDrillState="1">
      <items count="4">
        <item x="0"/>
        <item x="1"/>
        <item x="2"/>
        <item t="default"/>
      </items>
    </pivotField>
    <pivotField axis="axisCol" compact="0" allDrilled="1" outline="0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outline="0" showAll="0"/>
    <pivotField dataField="1" compact="0" outline="0" showAl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1" numFmtId="42"/>
    <dataField name="평균: 할부기간" fld="4" subtotal="average" baseField="1" baseItem="1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45"/>
  <sheetViews>
    <sheetView tabSelected="1" workbookViewId="0">
      <selection activeCell="K35" sqref="K35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  <col min="11" max="11" width="11.875" bestFit="1" customWidth="1"/>
  </cols>
  <sheetData>
    <row r="1" spans="1:11" x14ac:dyDescent="0.3">
      <c r="A1" t="s">
        <v>0</v>
      </c>
    </row>
    <row r="2" spans="1:11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1" x14ac:dyDescent="0.3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  <c r="K3" s="29"/>
    </row>
    <row r="4" spans="1:11" x14ac:dyDescent="0.3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  <c r="K4" s="29"/>
    </row>
    <row r="5" spans="1:11" x14ac:dyDescent="0.3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  <c r="K5" s="29"/>
    </row>
    <row r="6" spans="1:11" x14ac:dyDescent="0.3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  <c r="K6" s="29"/>
    </row>
    <row r="7" spans="1:11" x14ac:dyDescent="0.3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  <c r="K7" s="29"/>
    </row>
    <row r="8" spans="1:11" x14ac:dyDescent="0.3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  <c r="K8" s="29"/>
    </row>
    <row r="9" spans="1:11" x14ac:dyDescent="0.3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  <c r="K9" s="29"/>
    </row>
    <row r="10" spans="1:11" x14ac:dyDescent="0.3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  <c r="K10" s="29"/>
    </row>
    <row r="11" spans="1:11" x14ac:dyDescent="0.3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  <c r="K11" s="29"/>
    </row>
    <row r="12" spans="1:11" x14ac:dyDescent="0.3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  <c r="K12" s="29"/>
    </row>
    <row r="13" spans="1:11" x14ac:dyDescent="0.3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  <c r="K13" s="29"/>
    </row>
    <row r="14" spans="1:11" x14ac:dyDescent="0.3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  <c r="K14" s="29"/>
    </row>
    <row r="15" spans="1:11" x14ac:dyDescent="0.3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  <c r="K15" s="29"/>
    </row>
    <row r="16" spans="1:11" x14ac:dyDescent="0.3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  <c r="K16" s="29"/>
    </row>
    <row r="17" spans="1:11" x14ac:dyDescent="0.3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  <c r="K17" s="29"/>
    </row>
    <row r="18" spans="1:11" x14ac:dyDescent="0.3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  <c r="K18" s="29"/>
    </row>
    <row r="19" spans="1:11" x14ac:dyDescent="0.3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  <c r="K19" s="29"/>
    </row>
    <row r="20" spans="1:11" x14ac:dyDescent="0.3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  <c r="K20" s="29"/>
    </row>
    <row r="21" spans="1:11" x14ac:dyDescent="0.3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  <c r="K21" s="29"/>
    </row>
    <row r="22" spans="1:11" x14ac:dyDescent="0.3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  <c r="K22" s="29"/>
    </row>
    <row r="23" spans="1:11" x14ac:dyDescent="0.3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  <c r="K23" s="29"/>
    </row>
    <row r="24" spans="1:11" x14ac:dyDescent="0.3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  <c r="K24" s="29"/>
    </row>
    <row r="25" spans="1:11" x14ac:dyDescent="0.3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  <c r="K25" s="29"/>
    </row>
    <row r="26" spans="1:11" x14ac:dyDescent="0.3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  <c r="K26" s="29"/>
    </row>
    <row r="27" spans="1:11" x14ac:dyDescent="0.3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  <c r="K27" s="29"/>
    </row>
    <row r="28" spans="1:11" x14ac:dyDescent="0.3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  <c r="K28" s="29"/>
    </row>
    <row r="29" spans="1:11" x14ac:dyDescent="0.3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  <c r="K29" s="29"/>
    </row>
    <row r="30" spans="1:11" x14ac:dyDescent="0.3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  <c r="K30" s="29"/>
    </row>
    <row r="31" spans="1:11" x14ac:dyDescent="0.3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  <c r="K31" s="29"/>
    </row>
    <row r="32" spans="1:11" x14ac:dyDescent="0.3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  <c r="K32" s="29"/>
    </row>
    <row r="33" spans="1:11" x14ac:dyDescent="0.3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  <c r="K33" s="29"/>
    </row>
    <row r="34" spans="1:11" x14ac:dyDescent="0.3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  <c r="K34" s="29"/>
    </row>
    <row r="36" spans="1:11" x14ac:dyDescent="0.3">
      <c r="A36" t="s">
        <v>76</v>
      </c>
    </row>
    <row r="37" spans="1:11" x14ac:dyDescent="0.3">
      <c r="A37" t="b">
        <f>AND(MONTH(A3)&lt;=6,_xlfn.RANK.EQ(G3,$G$3:$G$34,0)&lt;=10)</f>
        <v>0</v>
      </c>
    </row>
    <row r="39" spans="1:11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11" x14ac:dyDescent="0.3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11" x14ac:dyDescent="0.3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11" x14ac:dyDescent="0.3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11" x14ac:dyDescent="0.3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11" x14ac:dyDescent="0.3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11" x14ac:dyDescent="0.3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B1:H39"/>
  <sheetViews>
    <sheetView workbookViewId="0">
      <selection activeCell="K26" sqref="K26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28" t="s">
        <v>59</v>
      </c>
      <c r="C1" s="28"/>
      <c r="D1" s="28"/>
      <c r="E1" s="28"/>
      <c r="F1" s="28"/>
      <c r="G1" s="28"/>
      <c r="H1" s="28"/>
    </row>
    <row r="2" spans="2:8" ht="16.5" customHeight="1" x14ac:dyDescent="0.3">
      <c r="B2" s="28"/>
      <c r="C2" s="28"/>
      <c r="D2" s="28"/>
      <c r="E2" s="28"/>
      <c r="F2" s="28"/>
      <c r="G2" s="28"/>
      <c r="H2" s="28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4"/>
  <sheetViews>
    <sheetView workbookViewId="0">
      <selection activeCell="N18" sqref="N18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IF(MONTH(A3)&gt;=7,VLOOKUP(D3,$L$3:$M$11,2,0)-VLOOKUP(D3,$L$3:$M$11,2,0)*0.05,VLOOKUP(D3,$L$3:$M$11,2,0))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>
        <f>fn월불입액(H3,I3)</f>
        <v>1359000</v>
      </c>
      <c r="L3" s="1" t="s">
        <v>21</v>
      </c>
      <c r="M3" s="3">
        <v>35000000</v>
      </c>
      <c r="N3" s="20">
        <f t="array" ref="N3">IFERROR(AVERAGE(IF(($D$3:$D$34=L3)*(MONTH($A$3:$A$34)&gt;=7),$F$3:$F$34)),"")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IF(MONTH(A4)&gt;=7,VLOOKUP(D4,$L$3:$M$11,2,0)-VLOOKUP(D4,$L$3:$M$11,2,0)*0.05,VLOOKUP(D4,$L$3:$M$11,2,0))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>
        <f t="shared" ref="J4:J34" si="1">fn월불입액(H4,I4)</f>
        <v>1264500</v>
      </c>
      <c r="L4" s="1" t="s">
        <v>18</v>
      </c>
      <c r="M4" s="3">
        <v>9000000</v>
      </c>
      <c r="N4" s="20" t="str">
        <f t="array" ref="N4">IFERROR(AVERAGE(IF(($D$3:$D$34=L4)*(MONTH($A$3:$A$34)&gt;=7),$F$3:$F$34)),"")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>
        <f t="shared" si="1"/>
        <v>742500</v>
      </c>
      <c r="L5" s="1" t="s">
        <v>11</v>
      </c>
      <c r="M5" s="3">
        <v>16000000</v>
      </c>
      <c r="N5" s="20">
        <f t="array" ref="N5">IFERROR(AVERAGE(IF(($D$3:$D$34=L5)*(MONTH($A$3:$A$34)&gt;=7),$F$3:$F$34)),"")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>
        <f t="shared" si="1"/>
        <v>255600</v>
      </c>
      <c r="L6" s="1" t="s">
        <v>25</v>
      </c>
      <c r="M6" s="3">
        <v>31000000</v>
      </c>
      <c r="N6" s="20">
        <f t="array" ref="N6">IFERROR(AVERAGE(IF(($D$3:$D$34=L6)*(MONTH($A$3:$A$34)&gt;=7),$F$3:$F$34)),"")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>
        <f t="shared" si="1"/>
        <v>504166.66666666669</v>
      </c>
      <c r="L7" s="1" t="s">
        <v>44</v>
      </c>
      <c r="M7" s="3">
        <v>22000000</v>
      </c>
      <c r="N7" s="20" t="str">
        <f t="array" ref="N7">IFERROR(AVERAGE(IF(($D$3:$D$34=L7)*(MONTH($A$3:$A$34)&gt;=7),$F$3:$F$34)),"")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>
        <f t="shared" si="1"/>
        <v>656250</v>
      </c>
      <c r="L8" s="1" t="s">
        <v>15</v>
      </c>
      <c r="M8" s="3">
        <v>25000000</v>
      </c>
      <c r="N8" s="20">
        <f t="array" ref="N8">IFERROR(AVERAGE(IF(($D$3:$D$34=L8)*(MONTH($A$3:$A$34)&gt;=7),$F$3:$F$34)),"")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>
        <f t="shared" si="1"/>
        <v>845833.33333333337</v>
      </c>
      <c r="L9" s="1" t="s">
        <v>32</v>
      </c>
      <c r="M9" s="3">
        <v>19000000</v>
      </c>
      <c r="N9" s="20">
        <f t="array" ref="N9">IFERROR(AVERAGE(IF(($D$3:$D$34=L9)*(MONTH($A$3:$A$34)&gt;=7),$F$3:$F$34)),"")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>
        <f t="shared" si="1"/>
        <v>385000.00000000006</v>
      </c>
      <c r="L10" s="1" t="s">
        <v>28</v>
      </c>
      <c r="M10" s="3">
        <v>32000000</v>
      </c>
      <c r="N10" s="20">
        <f t="array" ref="N10">IFERROR(AVERAGE(IF(($D$3:$D$34=L10)*(MONTH($A$3:$A$34)&gt;=7),$F$3:$F$34)),"")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>
        <f t="shared" si="1"/>
        <v>321000.00000000006</v>
      </c>
      <c r="L11" s="1" t="s">
        <v>30</v>
      </c>
      <c r="M11" s="3">
        <v>15000000</v>
      </c>
      <c r="N11" s="20">
        <f t="array" ref="N11">IFERROR(AVERAGE(IF(($D$3:$D$34=L11)*(MONTH($A$3:$A$34)&gt;=7),$F$3:$F$34)),"")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>
        <f t="shared" si="1"/>
        <v>586250.00000000012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>
        <f t="shared" si="1"/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>
        <f t="shared" si="1"/>
        <v>667187.5</v>
      </c>
      <c r="L14" s="19" t="s">
        <v>4</v>
      </c>
      <c r="M14" s="2" t="e">
        <f>MATCH(MIN($A$3:$A$34),(MIN($A$3:$A$34))=$A$3:$A$34,0)</f>
        <v>#N/A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>
        <f t="shared" si="1"/>
        <v>369000.00000000006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>
        <f t="shared" si="1"/>
        <v>531666.66666666674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>
        <f t="shared" si="1"/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>
        <f t="shared" si="1"/>
        <v>261000</v>
      </c>
      <c r="L18" s="19" t="s">
        <v>66</v>
      </c>
      <c r="M18" s="1">
        <f t="array" ref="M18">DCOUNTA($A$2:$J$34,2,$L$20:$M$21)</f>
        <v>0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>
        <f t="shared" si="1"/>
        <v>832500.00000000012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>
        <f t="shared" si="1"/>
        <v>489000</v>
      </c>
      <c r="L20" t="s">
        <v>83</v>
      </c>
      <c r="M20" t="s">
        <v>84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>
        <f t="shared" si="1"/>
        <v>1354500.0000000002</v>
      </c>
      <c r="L21" t="b">
        <f>C3="승*"</f>
        <v>0</v>
      </c>
      <c r="M21" t="b">
        <f>G3="김정민"</f>
        <v>1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>
        <f t="shared" si="1"/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>
        <f t="shared" si="1"/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>
        <f t="shared" si="1"/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>
        <f t="shared" si="1"/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>
        <f t="shared" si="1"/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>
        <f t="shared" si="1"/>
        <v>950833.33333333337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>
        <f t="shared" si="1"/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>
        <f t="shared" si="1"/>
        <v>189444.44444444447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>
        <f t="shared" si="1"/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>
        <f t="shared" si="1"/>
        <v>662083.33333333326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>
        <f t="shared" si="1"/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>
        <f t="shared" si="1"/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>
        <f t="shared" si="1"/>
        <v>612500.00000000012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F19" sqref="F19"/>
    </sheetView>
  </sheetViews>
  <sheetFormatPr defaultRowHeight="16.5" x14ac:dyDescent="0.3"/>
  <cols>
    <col min="1" max="1" width="3.5" customWidth="1"/>
    <col min="2" max="2" width="21.5" customWidth="1"/>
    <col min="3" max="3" width="18.375" customWidth="1"/>
    <col min="4" max="4" width="15.25" customWidth="1"/>
    <col min="5" max="6" width="15.25" bestFit="1" customWidth="1"/>
    <col min="7" max="7" width="15.25" customWidth="1"/>
    <col min="8" max="8" width="12" customWidth="1"/>
    <col min="9" max="10" width="7.375" customWidth="1"/>
    <col min="11" max="11" width="21.5" bestFit="1" customWidth="1"/>
    <col min="12" max="12" width="19.375" bestFit="1" customWidth="1"/>
  </cols>
  <sheetData>
    <row r="2" spans="2:7" x14ac:dyDescent="0.3">
      <c r="B2" s="30" t="s">
        <v>4</v>
      </c>
      <c r="C2" t="s" vm="1">
        <v>77</v>
      </c>
    </row>
    <row r="4" spans="2:7" x14ac:dyDescent="0.3">
      <c r="D4" s="30" t="s">
        <v>6</v>
      </c>
    </row>
    <row r="5" spans="2:7" x14ac:dyDescent="0.3">
      <c r="B5" s="30" t="s">
        <v>3</v>
      </c>
      <c r="C5" s="30" t="s">
        <v>78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79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3">
      <c r="C7" t="s">
        <v>81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3">
      <c r="B8" t="s">
        <v>27</v>
      </c>
      <c r="C8" t="s">
        <v>79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3">
      <c r="C9" t="s">
        <v>81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3">
      <c r="B10" t="s">
        <v>10</v>
      </c>
      <c r="C10" t="s">
        <v>79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3">
      <c r="C11" t="s">
        <v>81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3">
      <c r="B12" t="s">
        <v>80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3">
      <c r="B13" t="s">
        <v>82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B13"/>
  <sheetViews>
    <sheetView workbookViewId="0">
      <selection activeCell="E13" sqref="E13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C10"/>
  <sheetViews>
    <sheetView workbookViewId="0">
      <selection activeCell="N14" sqref="N14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3:G18"/>
  <sheetViews>
    <sheetView workbookViewId="0">
      <selection activeCell="I5" sqref="I5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3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3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3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3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3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3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3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3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3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3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3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3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3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3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3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M24"/>
  <sheetViews>
    <sheetView workbookViewId="0">
      <selection activeCell="N12" sqref="N12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3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3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3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3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3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3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3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3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3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3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3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3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3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3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3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3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3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3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3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3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Registered User</cp:lastModifiedBy>
  <dcterms:created xsi:type="dcterms:W3CDTF">2023-08-09T00:13:15Z</dcterms:created>
  <dcterms:modified xsi:type="dcterms:W3CDTF">2024-06-24T03:45:09Z</dcterms:modified>
</cp:coreProperties>
</file>