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2024 내가산책\02 최신기출유형\10회\"/>
    </mc:Choice>
  </mc:AlternateContent>
  <xr:revisionPtr revIDLastSave="0" documentId="8_{80E69EB1-1579-4C95-B483-950DA5D63F3D}" xr6:coauthVersionLast="47" xr6:coauthVersionMax="47" xr10:uidLastSave="{00000000-0000-0000-0000-000000000000}"/>
  <bookViews>
    <workbookView xWindow="-120" yWindow="-120" windowWidth="29040" windowHeight="1572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4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M14" i="3"/>
  <c r="N4" i="3" a="1"/>
  <c r="N4" i="3" s="1"/>
  <c r="N5" i="3" a="1"/>
  <c r="N5" i="3" s="1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J4" i="3" a="1"/>
  <c r="J5" i="3" a="1"/>
  <c r="J11" i="3" a="1"/>
  <c r="J17" i="3" a="1"/>
  <c r="J23" i="3" a="1"/>
  <c r="J29" i="3" a="1"/>
  <c r="J6" i="3" a="1"/>
  <c r="J12" i="3" a="1"/>
  <c r="J18" i="3" a="1"/>
  <c r="J24" i="3" a="1"/>
  <c r="J30" i="3" a="1"/>
  <c r="J7" i="3" a="1"/>
  <c r="J13" i="3" a="1"/>
  <c r="J19" i="3" a="1"/>
  <c r="J25" i="3" a="1"/>
  <c r="J31" i="3" a="1"/>
  <c r="J8" i="3" a="1"/>
  <c r="J14" i="3" a="1"/>
  <c r="J20" i="3" a="1"/>
  <c r="J26" i="3" a="1"/>
  <c r="J32" i="3" a="1"/>
  <c r="J9" i="3" a="1"/>
  <c r="J15" i="3" a="1"/>
  <c r="J21" i="3" a="1"/>
  <c r="J27" i="3" a="1"/>
  <c r="J10" i="3" a="1"/>
  <c r="J16" i="3" a="1"/>
  <c r="J28" i="3" a="1"/>
  <c r="J33" i="3" a="1"/>
  <c r="J22" i="3" a="1"/>
  <c r="J34" i="3" a="1"/>
  <c r="J3" i="3" a="1"/>
  <c r="J34" i="3" l="1"/>
  <c r="J22" i="3"/>
  <c r="J33" i="3"/>
  <c r="J28" i="3"/>
  <c r="J16" i="3"/>
  <c r="J10" i="3"/>
  <c r="J27" i="3"/>
  <c r="J21" i="3"/>
  <c r="J15" i="3"/>
  <c r="J9" i="3"/>
  <c r="J32" i="3"/>
  <c r="J26" i="3"/>
  <c r="J20" i="3"/>
  <c r="J14" i="3"/>
  <c r="J8" i="3"/>
  <c r="J31" i="3"/>
  <c r="J25" i="3"/>
  <c r="J19" i="3"/>
  <c r="J13" i="3"/>
  <c r="J7" i="3"/>
  <c r="J30" i="3"/>
  <c r="J24" i="3"/>
  <c r="J18" i="3"/>
  <c r="J12" i="3"/>
  <c r="J6" i="3"/>
  <c r="J29" i="3"/>
  <c r="J23" i="3"/>
  <c r="J17" i="3"/>
  <c r="J11" i="3"/>
  <c r="J5" i="3"/>
  <c r="J4" i="3"/>
  <c r="J3" i="3"/>
  <c r="A37" i="1"/>
  <c r="B1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2D9B994-AFF3-477F-ACE2-48F102BBABA8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60ABE47-2DED-4A26-A049-E1FD08B86BCD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길벗컴활1급기출 2024 내가산책\02 최신기출유형\10회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<sst xmlns="http://schemas.openxmlformats.org/spreadsheetml/2006/main" count="555" uniqueCount="90">
  <si>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</si>
  <si>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</si>
  <si>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</si>
  <si>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</si>
  <si>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</si>
  <si>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</si>
  <si>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</si>
  <si>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</si>
  <si>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</si>
  <si>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</si>
  <si>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</si>
  <si>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</si>
  <si>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</si>
  <si>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</si>
  <si>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</si>
  <si>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</si>
  <si>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</si>
  <si>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</si>
  <si>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</si>
  <si>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</si>
  <si>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</si>
  <si>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</si>
  <si>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</si>
  <si>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</si>
  <si>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</si>
  <si>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</si>
  <si>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</si>
  <si>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</si>
  <si>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</si>
  <si>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</si>
  <si>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</si>
  <si>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</si>
  <si>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</si>
  <si>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</si>
  <si>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</si>
  <si>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</si>
  <si>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</si>
  <si>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</si>
  <si>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</si>
  <si>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</si>
  <si>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</si>
  <si>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</si>
  <si>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</si>
  <si>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</si>
  <si>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</si>
  <si>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</si>
  <si>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</si>
  <si>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</si>
  <si>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</si>
  <si>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</si>
  <si>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</si>
  <si>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</si>
  <si>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</si>
  <si>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</si>
  <si>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</si>
  <si>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</si>
  <si>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</si>
  <si>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</si>
  <si>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</si>
  <si>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</si>
  <si>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</si>
  <si>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</si>
  <si>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</si>
  <si>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</si>
  <si>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</si>
  <si>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</si>
  <si>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</si>
  <si>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</si>
  <si>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</si>
  <si>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</si>
  <si>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</si>
  <si>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</si>
  <si>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</si>
  <si>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</si>
  <si>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</si>
  <si>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</si>
  <si>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조건</t>
    <phoneticPr fontId="1" type="noConversion"/>
  </si>
  <si>
    <t>구분</t>
    <phoneticPr fontId="1" type="noConversion"/>
  </si>
  <si>
    <t>승*</t>
    <phoneticPr fontId="1" type="noConversion"/>
  </si>
  <si>
    <t>담당자</t>
    <phoneticPr fontId="1" type="noConversion"/>
  </si>
  <si>
    <t>김정민</t>
    <phoneticPr fontId="1" type="noConversion"/>
  </si>
  <si>
    <t>All</t>
  </si>
  <si>
    <t>값</t>
  </si>
  <si>
    <t>최대값: 자동차가격</t>
  </si>
  <si>
    <t>전체 최대값: 자동차가격</t>
  </si>
  <si>
    <t>평균: 할부기간</t>
  </si>
  <si>
    <t>전체 평균: 할부기간</t>
  </si>
  <si>
    <t>02시39분</t>
  </si>
  <si>
    <t>이서낭</t>
  </si>
  <si>
    <t>이재명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</si>
</sst>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월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0" fontId="0" fillId="0" borderId="1" xfId="1" applyNumberFormat="1" applyFont="1" applyBorder="1" applyAlignment="1">
      <alignment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82-468A-B512-0DC9B7D251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1A902E04-0A0A-9483-96F6-73E57D85304F}"/>
            </a:ext>
          </a:extLst>
        </xdr:cNvPr>
        <xdr:cNvSpPr/>
      </xdr:nvSpPr>
      <xdr:spPr>
        <a:xfrm>
          <a:off x="3629025" y="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7BEBCC6-E5BB-F921-1F83-A7CA85CEE6F7}"/>
            </a:ext>
          </a:extLst>
        </xdr:cNvPr>
        <xdr:cNvSpPr/>
      </xdr:nvSpPr>
      <xdr:spPr>
        <a:xfrm>
          <a:off x="4638675" y="0"/>
          <a:ext cx="10096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0</xdr:colOff>
          <xdr:row>4</xdr:row>
          <xdr:rowOff>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barbi" refreshedDate="45531.101769328707" backgroundQuery="1" createdVersion="8" refreshedVersion="8" minRefreshableVersion="3" recordCount="0" supportSubquery="1" supportAdvancedDrill="1" xr:uid="{29B90E4E-AF69-44AB-B291-B530CCEDD1CD}">
  <cacheSource type="external" connectionId="1"/>
  <cacheFields count="5"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차종].[차종]" caption="차종" numFmtId="0" hierarchy="1" level="1">
      <sharedItems containsSemiMixedTypes="0" containsNonDate="0" containsString="0"/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B5E769-639E-4AC8-AC87-22A0B5D8F3F5}" name="피벗 테이블1" cacheId="4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Page" compact="0" allDrilled="1" outline="0" subtotalTop="0" showAll="0" dataSourceSort="1" defaultSubtotal="0" defaultAttributeDrillState="1"/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0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1" hier="1" name="[자동차판매].[차종].[All]" cap="All"/>
  </pageFields>
  <dataFields count="2">
    <dataField name="최대값: 자동차가격" fld="3" subtotal="max" baseField="0" baseItem="0" numFmtId="42"/>
    <dataField name="평균: 할부기간" fld="4" subtotal="average" baseField="0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5"/>
  <sheetViews>
    <sheetView topLeftCell="A25" workbookViewId="0">
      <selection activeCell="A3" sqref="A3:H34"/>
    </sheetView>
  </sheetViews>
  <sheetFormatPr defaultRowHeight="16.5" x14ac:dyDescent="0.3"/>
  <cols>
    <col min="1" max="1" width="12.5" bestFit="1" customWidth="1"/>
    <col min="2" max="2" width="9" bestFit="1" customWidth="1"/>
    <col min="3" max="3" width="7.125" bestFit="1" customWidth="1"/>
    <col min="5" max="5" width="13.625" bestFit="1" customWidth="1"/>
    <col min="6" max="6" width="7.375" bestFit="1" customWidth="1"/>
    <col min="7" max="7" width="13.625" bestFit="1" customWidth="1"/>
  </cols>
  <sheetData>
    <row r="1" spans="1:8" x14ac:dyDescent="0.3">
      <c r="A1" t="s">
        <v>0</v>
      </c>
    </row>
    <row r="2" spans="1:8" x14ac:dyDescent="0.3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3">
      <c r="A3" s="2">
        <v>44029</v>
      </c>
      <c r="B3" s="28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3">
      <c r="A4" s="2">
        <v>43891</v>
      </c>
      <c r="B4" s="28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3">
      <c r="A5" s="2">
        <v>43914</v>
      </c>
      <c r="B5" s="28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3">
      <c r="A6" s="2">
        <v>44005</v>
      </c>
      <c r="B6" s="28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3">
      <c r="A7" s="2">
        <v>44015</v>
      </c>
      <c r="B7" s="28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3">
      <c r="A8" s="2">
        <v>43941</v>
      </c>
      <c r="B8" s="28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3">
      <c r="A9" s="2">
        <v>43948</v>
      </c>
      <c r="B9" s="28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3">
      <c r="A10" s="2">
        <v>44088</v>
      </c>
      <c r="B10" s="28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3">
      <c r="A11" s="2">
        <v>44097</v>
      </c>
      <c r="B11" s="28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3">
      <c r="A12" s="2">
        <v>43877</v>
      </c>
      <c r="B12" s="28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3">
      <c r="A13" s="2">
        <v>43889</v>
      </c>
      <c r="B13" s="28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3">
      <c r="A14" s="2">
        <v>44070</v>
      </c>
      <c r="B14" s="28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3">
      <c r="A15" s="2">
        <v>43929</v>
      </c>
      <c r="B15" s="28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3">
      <c r="A16" s="2">
        <v>43981</v>
      </c>
      <c r="B16" s="28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3">
      <c r="A17" s="2">
        <v>44146</v>
      </c>
      <c r="B17" s="28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3">
      <c r="A18" s="2">
        <v>44064</v>
      </c>
      <c r="B18" s="28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3">
      <c r="A19" s="2">
        <v>44077</v>
      </c>
      <c r="B19" s="28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3">
      <c r="A20" s="2">
        <v>43851</v>
      </c>
      <c r="B20" s="28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3">
      <c r="A21" s="2">
        <v>43863</v>
      </c>
      <c r="B21" s="28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3">
      <c r="A22" s="2">
        <v>44036</v>
      </c>
      <c r="B22" s="28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3">
      <c r="A23" s="2">
        <v>44062</v>
      </c>
      <c r="B23" s="28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3">
      <c r="A24" s="2">
        <v>43916</v>
      </c>
      <c r="B24" s="28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3">
      <c r="A25" s="2">
        <v>43923</v>
      </c>
      <c r="B25" s="28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3">
      <c r="A26" s="2">
        <v>43994</v>
      </c>
      <c r="B26" s="28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3">
      <c r="A27" s="2">
        <v>44135</v>
      </c>
      <c r="B27" s="28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3">
      <c r="A28" s="2">
        <v>43986</v>
      </c>
      <c r="B28" s="28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3">
      <c r="A29" s="2">
        <v>44000</v>
      </c>
      <c r="B29" s="28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3">
      <c r="A30" s="2">
        <v>43936</v>
      </c>
      <c r="B30" s="28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3">
      <c r="A31" s="2">
        <v>43952</v>
      </c>
      <c r="B31" s="28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3">
      <c r="A32" s="2">
        <v>43960</v>
      </c>
      <c r="B32" s="28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3">
      <c r="A33" s="2">
        <v>43968</v>
      </c>
      <c r="B33" s="28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3">
      <c r="A34" s="2">
        <v>43977</v>
      </c>
      <c r="B34" s="28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3">
      <c r="A36" t="s">
        <v>76</v>
      </c>
    </row>
    <row r="37" spans="1:8" x14ac:dyDescent="0.3">
      <c r="A37" t="b">
        <f>AND(MONTH(A3)&lt;=6, _xlfn.RANK.EQ(G3,$G$3:$G$34)&lt;=10)</f>
        <v>0</v>
      </c>
    </row>
    <row r="39" spans="1:8" x14ac:dyDescent="0.3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3">
      <c r="A40" s="2">
        <v>43941</v>
      </c>
      <c r="B40" s="28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3">
      <c r="A41" s="2">
        <v>43877</v>
      </c>
      <c r="B41" s="28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3">
      <c r="A42" s="2">
        <v>43889</v>
      </c>
      <c r="B42" s="28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3">
      <c r="A43" s="2">
        <v>43916</v>
      </c>
      <c r="B43" s="28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3">
      <c r="A44" s="2">
        <v>44000</v>
      </c>
      <c r="B44" s="28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3">
      <c r="A45" s="2">
        <v>43968</v>
      </c>
      <c r="B45" s="28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AND($B3&gt;=0.5,AVERAGE($E$3:$E$34)&lt;$E3)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topLeftCell="A10" workbookViewId="0"/>
  </sheetViews>
  <sheetFormatPr defaultRowHeight="16.5" x14ac:dyDescent="0.3"/>
  <cols>
    <col min="1" max="1" width="4.25" customWidth="1"/>
    <col min="2" max="2" width="11" customWidth="1"/>
    <col min="3" max="3" width="11.25" customWidth="1"/>
    <col min="4" max="4" width="10.625" customWidth="1"/>
    <col min="5" max="5" width="11.375" customWidth="1"/>
    <col min="6" max="6" width="15.75" customWidth="1"/>
    <col min="7" max="7" width="14.375" customWidth="1"/>
    <col min="8" max="8" width="14" customWidth="1"/>
  </cols>
  <sheetData>
    <row r="1" spans="2:8" ht="16.5" customHeight="1" x14ac:dyDescent="0.3">
      <c r="B1" s="29" t="s">
        <v>59</v>
      </c>
      <c r="C1" s="29"/>
      <c r="D1" s="29"/>
      <c r="E1" s="29"/>
      <c r="F1" s="29"/>
      <c r="G1" s="29"/>
      <c r="H1" s="29"/>
    </row>
    <row r="2" spans="2:8" ht="16.5" customHeight="1" x14ac:dyDescent="0.3">
      <c r="B2" s="29"/>
      <c r="C2" s="29"/>
      <c r="D2" s="29"/>
      <c r="E2" s="29"/>
      <c r="F2" s="29"/>
      <c r="G2" s="29"/>
      <c r="H2" s="29"/>
    </row>
    <row r="3" spans="2:8" x14ac:dyDescent="0.3">
      <c r="B3" t="s">
        <v>0</v>
      </c>
    </row>
    <row r="4" spans="2:8" x14ac:dyDescent="0.3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3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3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3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3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3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3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3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3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3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3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3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3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3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3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3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3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3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3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3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3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3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3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3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3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3">
      <c r="B29" s="8"/>
      <c r="C29" s="8"/>
      <c r="D29" s="8"/>
      <c r="E29" s="8"/>
      <c r="F29" s="9"/>
      <c r="G29" s="9"/>
      <c r="H29" s="11"/>
    </row>
    <row r="30" spans="2:8" x14ac:dyDescent="0.3">
      <c r="B30" s="12" t="s">
        <v>60</v>
      </c>
      <c r="C30" s="12"/>
      <c r="D30" s="12"/>
      <c r="E30" s="12"/>
      <c r="F30" s="13"/>
      <c r="G30" s="13"/>
      <c r="H30" s="14"/>
    </row>
    <row r="31" spans="2:8" x14ac:dyDescent="0.3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3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3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3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3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3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3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3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3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workbookViewId="0">
      <selection activeCell="M19" sqref="M19"/>
    </sheetView>
  </sheetViews>
  <sheetFormatPr defaultRowHeight="16.5" x14ac:dyDescent="0.3"/>
  <cols>
    <col min="1" max="1" width="11.125" bestFit="1" customWidth="1"/>
    <col min="5" max="5" width="11.875" bestFit="1" customWidth="1"/>
    <col min="6" max="6" width="13.5" bestFit="1" customWidth="1"/>
    <col min="8" max="8" width="11.875" bestFit="1" customWidth="1"/>
    <col min="10" max="10" width="11.625" customWidth="1"/>
    <col min="11" max="11" width="2.25" customWidth="1"/>
    <col min="13" max="14" width="11.875" bestFit="1" customWidth="1"/>
  </cols>
  <sheetData>
    <row r="1" spans="1:14" x14ac:dyDescent="0.3">
      <c r="A1" t="s">
        <v>0</v>
      </c>
      <c r="L1" t="s">
        <v>60</v>
      </c>
    </row>
    <row r="2" spans="1:14" x14ac:dyDescent="0.3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3">
      <c r="A3" s="2">
        <v>44146</v>
      </c>
      <c r="B3" s="1" t="s">
        <v>39</v>
      </c>
      <c r="C3" s="1" t="s">
        <v>27</v>
      </c>
      <c r="D3" s="1" t="s">
        <v>28</v>
      </c>
      <c r="E3" s="20">
        <f>ROUNDDOWN( VLOOKUP(D3,$L$3:$M$11,2,FALSE)*(IF(MONTH(A3)&gt;=7,95%,100%)),-4)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 IF( (MONTH($A$3:$A$34)&gt;=7)*(L3=$D$3:$D$34),$F$3:$F$34)),"")</f>
        <v>10700000</v>
      </c>
    </row>
    <row r="4" spans="1:14" x14ac:dyDescent="0.3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 VLOOKUP(D4,$L$3:$M$11,2,FALSE)*(IF(MONTH(A4)&gt;=7,95%,100%)),-4)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 IF( (MONTH($A$3:$A$34)&gt;=7)*(L4=$D$3:$D$34),$F$3:$F$34)),"")</f>
        <v/>
      </c>
    </row>
    <row r="5" spans="1:14" x14ac:dyDescent="0.3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 IF( (MONTH($A$3:$A$34)&gt;=7)*(L5=$D$3:$D$34),$F$3:$F$34)),"")</f>
        <v>2750000</v>
      </c>
    </row>
    <row r="6" spans="1:14" x14ac:dyDescent="0.3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 IF( (MONTH($A$3:$A$34)&gt;=7)*(L6=$D$3:$D$34),$F$3:$F$34)),"")</f>
        <v>1950000</v>
      </c>
    </row>
    <row r="7" spans="1:14" x14ac:dyDescent="0.3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</v>
      </c>
      <c r="L7" s="1" t="s">
        <v>44</v>
      </c>
      <c r="M7" s="3">
        <v>22000000</v>
      </c>
      <c r="N7" s="20" t="str">
        <f t="array" ref="N7">IFERROR(AVERAGE( IF( (MONTH($A$3:$A$34)&gt;=7)*(L7=$D$3:$D$34),$F$3:$F$34)),"")</f>
        <v/>
      </c>
    </row>
    <row r="8" spans="1:14" x14ac:dyDescent="0.3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 IF( (MONTH($A$3:$A$34)&gt;=7)*(L8=$D$3:$D$34),$F$3:$F$34)),"")</f>
        <v>1000000</v>
      </c>
    </row>
    <row r="9" spans="1:14" x14ac:dyDescent="0.3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</v>
      </c>
      <c r="L9" s="1" t="s">
        <v>32</v>
      </c>
      <c r="M9" s="3">
        <v>19000000</v>
      </c>
      <c r="N9" s="20">
        <f t="array" ref="N9">IFERROR(AVERAGE( IF( (MONTH($A$3:$A$34)&gt;=7)*(L9=$D$3:$D$34),$F$3:$F$34)),"")</f>
        <v>2500000</v>
      </c>
    </row>
    <row r="10" spans="1:14" x14ac:dyDescent="0.3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</v>
      </c>
      <c r="L10" s="1" t="s">
        <v>28</v>
      </c>
      <c r="M10" s="3">
        <v>32000000</v>
      </c>
      <c r="N10" s="20">
        <f t="array" ref="N10">IFERROR(AVERAGE( IF( (MONTH($A$3:$A$34)&gt;=7)*(L10=$D$3:$D$34),$F$3:$F$34)),"")</f>
        <v>200000</v>
      </c>
    </row>
    <row r="11" spans="1:14" x14ac:dyDescent="0.3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</v>
      </c>
      <c r="L11" s="1" t="s">
        <v>30</v>
      </c>
      <c r="M11" s="3">
        <v>15000000</v>
      </c>
      <c r="N11" s="20">
        <f t="array" ref="N11">IFERROR(AVERAGE( IF( (MONTH($A$3:$A$34)&gt;=7)*(L11=$D$3:$D$34),$F$3:$F$34)),"")</f>
        <v>1300000</v>
      </c>
    </row>
    <row r="12" spans="1:14" x14ac:dyDescent="0.3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</v>
      </c>
    </row>
    <row r="13" spans="1:14" x14ac:dyDescent="0.3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3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</v>
      </c>
      <c r="L14" s="19" t="s">
        <v>4</v>
      </c>
      <c r="M14" s="2" t="str">
        <f>INDEX($A$3:$J$34,MATCH(MIN($A$3:$A$34),$A$3:$A$34,0),4)</f>
        <v>쏘나타</v>
      </c>
    </row>
    <row r="15" spans="1:14" x14ac:dyDescent="0.3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</v>
      </c>
    </row>
    <row r="16" spans="1:14" x14ac:dyDescent="0.3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</v>
      </c>
    </row>
    <row r="17" spans="1:13" x14ac:dyDescent="0.3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3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DCOUNTA($A$2:$J$34,A2,$L$20:$M$21)&amp;"건"</f>
        <v>6건</v>
      </c>
    </row>
    <row r="19" spans="1:13" x14ac:dyDescent="0.3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</v>
      </c>
    </row>
    <row r="20" spans="1:13" x14ac:dyDescent="0.3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77</v>
      </c>
      <c r="M20" t="s">
        <v>79</v>
      </c>
    </row>
    <row r="21" spans="1:13" x14ac:dyDescent="0.3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</v>
      </c>
      <c r="L21" t="s">
        <v>78</v>
      </c>
      <c r="M21" t="s">
        <v>80</v>
      </c>
    </row>
    <row r="22" spans="1:13" x14ac:dyDescent="0.3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3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3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3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3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3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</v>
      </c>
    </row>
    <row r="28" spans="1:13" x14ac:dyDescent="0.3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3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</v>
      </c>
    </row>
    <row r="30" spans="1:13" x14ac:dyDescent="0.3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3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</v>
      </c>
    </row>
    <row r="32" spans="1:13" x14ac:dyDescent="0.3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3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3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D7" sqref="D7"/>
    </sheetView>
  </sheetViews>
  <sheetFormatPr defaultRowHeight="16.5" x14ac:dyDescent="0.3"/>
  <cols>
    <col min="1" max="1" width="3.5" customWidth="1"/>
    <col min="2" max="2" width="21.5" bestFit="1" customWidth="1"/>
    <col min="3" max="3" width="18.375" bestFit="1" customWidth="1"/>
    <col min="4" max="7" width="15.25" bestFit="1" customWidth="1"/>
    <col min="8" max="8" width="12" bestFit="1" customWidth="1"/>
    <col min="9" max="9" width="16.625" bestFit="1" customWidth="1"/>
    <col min="10" max="10" width="14.5" bestFit="1" customWidth="1"/>
    <col min="11" max="11" width="21.5" bestFit="1" customWidth="1"/>
    <col min="12" max="12" width="19.375" bestFit="1" customWidth="1"/>
  </cols>
  <sheetData>
    <row r="2" spans="2:7" x14ac:dyDescent="0.3">
      <c r="B2" s="30" t="s">
        <v>4</v>
      </c>
      <c r="C2" t="s" vm="1">
        <v>81</v>
      </c>
    </row>
    <row r="4" spans="2:7" x14ac:dyDescent="0.3">
      <c r="D4" s="30" t="s">
        <v>6</v>
      </c>
    </row>
    <row r="5" spans="2:7" x14ac:dyDescent="0.3">
      <c r="B5" s="30" t="s">
        <v>3</v>
      </c>
      <c r="C5" s="30" t="s">
        <v>82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3">
      <c r="B6" t="s">
        <v>14</v>
      </c>
      <c r="C6" t="s">
        <v>83</v>
      </c>
      <c r="D6" s="31">
        <v>35000000</v>
      </c>
      <c r="E6" s="31">
        <v>32000000</v>
      </c>
      <c r="F6" s="31">
        <v>31000000</v>
      </c>
      <c r="G6" s="31">
        <v>31000000</v>
      </c>
    </row>
    <row r="7" spans="2:7" x14ac:dyDescent="0.3">
      <c r="C7" t="s">
        <v>85</v>
      </c>
      <c r="D7" s="32">
        <v>20</v>
      </c>
      <c r="E7" s="32">
        <v>31.2</v>
      </c>
      <c r="F7" s="32">
        <v>36</v>
      </c>
      <c r="G7" s="32">
        <v>36</v>
      </c>
    </row>
    <row r="8" spans="2:7" x14ac:dyDescent="0.3">
      <c r="B8" t="s">
        <v>27</v>
      </c>
      <c r="C8" t="s">
        <v>83</v>
      </c>
      <c r="D8" s="31">
        <v>31000000</v>
      </c>
      <c r="E8" s="31">
        <v>35000000</v>
      </c>
      <c r="F8" s="31">
        <v>16000000</v>
      </c>
      <c r="G8" s="31">
        <v>32000000</v>
      </c>
    </row>
    <row r="9" spans="2:7" x14ac:dyDescent="0.3">
      <c r="C9" t="s">
        <v>85</v>
      </c>
      <c r="D9" s="32">
        <v>30</v>
      </c>
      <c r="E9" s="32">
        <v>24</v>
      </c>
      <c r="F9" s="32">
        <v>24</v>
      </c>
      <c r="G9" s="32">
        <v>48</v>
      </c>
    </row>
    <row r="10" spans="2:7" x14ac:dyDescent="0.3">
      <c r="B10" t="s">
        <v>10</v>
      </c>
      <c r="C10" t="s">
        <v>83</v>
      </c>
      <c r="D10" s="31">
        <v>35000000</v>
      </c>
      <c r="E10" s="31">
        <v>22000000</v>
      </c>
      <c r="F10" s="31">
        <v>25000000</v>
      </c>
      <c r="G10" s="31">
        <v>19000000</v>
      </c>
    </row>
    <row r="11" spans="2:7" x14ac:dyDescent="0.3">
      <c r="C11" t="s">
        <v>85</v>
      </c>
      <c r="D11" s="32">
        <v>48</v>
      </c>
      <c r="E11" s="32">
        <v>24</v>
      </c>
      <c r="F11" s="32">
        <v>36</v>
      </c>
      <c r="G11" s="32">
        <v>36</v>
      </c>
    </row>
    <row r="12" spans="2:7" x14ac:dyDescent="0.3">
      <c r="B12" t="s">
        <v>84</v>
      </c>
      <c r="D12" s="31">
        <v>35000000</v>
      </c>
      <c r="E12" s="31">
        <v>35000000</v>
      </c>
      <c r="F12" s="31">
        <v>31000000</v>
      </c>
      <c r="G12" s="31">
        <v>32000000</v>
      </c>
    </row>
    <row r="13" spans="2:7" x14ac:dyDescent="0.3">
      <c r="B13" t="s">
        <v>86</v>
      </c>
      <c r="D13" s="32">
        <v>33</v>
      </c>
      <c r="E13" s="32">
        <v>29.142857142857142</v>
      </c>
      <c r="F13" s="32">
        <v>34</v>
      </c>
      <c r="G13" s="32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A4" sqref="A4:B12"/>
    </sheetView>
  </sheetViews>
  <sheetFormatPr defaultRowHeight="16.5" x14ac:dyDescent="0.3"/>
  <cols>
    <col min="1" max="1" width="11.875" customWidth="1"/>
    <col min="2" max="2" width="13.625" bestFit="1" customWidth="1"/>
  </cols>
  <sheetData>
    <row r="2" spans="1:2" x14ac:dyDescent="0.3">
      <c r="A2" t="s">
        <v>0</v>
      </c>
    </row>
    <row r="3" spans="1:2" x14ac:dyDescent="0.3">
      <c r="A3" s="1" t="s">
        <v>4</v>
      </c>
      <c r="B3" s="1" t="s">
        <v>7</v>
      </c>
    </row>
    <row r="4" spans="1:2" x14ac:dyDescent="0.3">
      <c r="A4" s="1" t="s">
        <v>21</v>
      </c>
      <c r="B4" s="3">
        <v>23820000</v>
      </c>
    </row>
    <row r="5" spans="1:2" x14ac:dyDescent="0.3">
      <c r="A5" s="1" t="s">
        <v>18</v>
      </c>
      <c r="B5" s="3">
        <v>9961999.999999959</v>
      </c>
    </row>
    <row r="6" spans="1:2" x14ac:dyDescent="0.3">
      <c r="A6" s="1" t="s">
        <v>11</v>
      </c>
      <c r="B6" s="3">
        <v>13133000</v>
      </c>
    </row>
    <row r="7" spans="1:2" x14ac:dyDescent="0.3">
      <c r="A7" s="1" t="s">
        <v>25</v>
      </c>
      <c r="B7" s="3">
        <v>28660000</v>
      </c>
    </row>
    <row r="8" spans="1:2" x14ac:dyDescent="0.3">
      <c r="A8" s="1" t="s">
        <v>44</v>
      </c>
      <c r="B8" s="3">
        <v>19700000</v>
      </c>
    </row>
    <row r="9" spans="1:2" x14ac:dyDescent="0.3">
      <c r="A9" s="1" t="s">
        <v>15</v>
      </c>
      <c r="B9" s="3">
        <v>22900000</v>
      </c>
    </row>
    <row r="10" spans="1:2" x14ac:dyDescent="0.3">
      <c r="A10" s="1" t="s">
        <v>32</v>
      </c>
      <c r="B10" s="3">
        <v>15925000</v>
      </c>
    </row>
    <row r="11" spans="1:2" x14ac:dyDescent="0.3">
      <c r="A11" s="1" t="s">
        <v>28</v>
      </c>
      <c r="B11" s="3">
        <v>27433000</v>
      </c>
    </row>
    <row r="12" spans="1:2" x14ac:dyDescent="0.3">
      <c r="A12" s="1" t="s">
        <v>30</v>
      </c>
      <c r="B12" s="3">
        <v>18467000</v>
      </c>
    </row>
    <row r="13" spans="1:2" x14ac:dyDescent="0.3">
      <c r="A13" s="1" t="s">
        <v>67</v>
      </c>
      <c r="B13" s="21">
        <f>AVERAGE(B4:B12)</f>
        <v>19999999.999999993</v>
      </c>
    </row>
  </sheetData>
  <phoneticPr fontId="1" type="noConversion"/>
  <conditionalFormatting sqref="A4:B12">
    <cfRule type="top10" dxfId="0" priority="1" percent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workbookViewId="0">
      <selection activeCell="K12" sqref="K12"/>
    </sheetView>
  </sheetViews>
  <sheetFormatPr defaultRowHeight="16.5" x14ac:dyDescent="0.3"/>
  <cols>
    <col min="2" max="3" width="11.875" bestFit="1" customWidth="1"/>
    <col min="7" max="7" width="16" customWidth="1"/>
  </cols>
  <sheetData>
    <row r="2" spans="1:3" x14ac:dyDescent="0.3">
      <c r="A2" t="s">
        <v>0</v>
      </c>
    </row>
    <row r="3" spans="1:3" x14ac:dyDescent="0.3">
      <c r="A3" s="1" t="s">
        <v>4</v>
      </c>
      <c r="B3" s="1" t="s">
        <v>5</v>
      </c>
      <c r="C3" s="1" t="s">
        <v>7</v>
      </c>
    </row>
    <row r="4" spans="1:3" x14ac:dyDescent="0.3">
      <c r="A4" s="1" t="s">
        <v>21</v>
      </c>
      <c r="B4" s="3">
        <v>35000000</v>
      </c>
      <c r="C4" s="3">
        <v>11000000</v>
      </c>
    </row>
    <row r="5" spans="1:3" x14ac:dyDescent="0.3">
      <c r="A5" s="1" t="s">
        <v>18</v>
      </c>
      <c r="B5" s="3">
        <v>9000000</v>
      </c>
      <c r="C5" s="3">
        <v>6200000</v>
      </c>
    </row>
    <row r="6" spans="1:3" x14ac:dyDescent="0.3">
      <c r="A6" s="1" t="s">
        <v>25</v>
      </c>
      <c r="B6" s="3">
        <v>31000000</v>
      </c>
      <c r="C6" s="3">
        <v>29000000</v>
      </c>
    </row>
    <row r="7" spans="1:3" x14ac:dyDescent="0.3">
      <c r="A7" s="1" t="s">
        <v>15</v>
      </c>
      <c r="B7" s="3">
        <v>25000000</v>
      </c>
      <c r="C7" s="3">
        <v>22000000</v>
      </c>
    </row>
    <row r="8" spans="1:3" x14ac:dyDescent="0.3">
      <c r="A8" s="1" t="s">
        <v>32</v>
      </c>
      <c r="B8" s="3">
        <v>19000000</v>
      </c>
      <c r="C8" s="3">
        <v>14500000</v>
      </c>
    </row>
    <row r="9" spans="1:3" x14ac:dyDescent="0.3">
      <c r="A9" s="1" t="s">
        <v>28</v>
      </c>
      <c r="B9" s="3">
        <v>32000000</v>
      </c>
      <c r="C9" s="3">
        <v>22000000</v>
      </c>
    </row>
    <row r="10" spans="1:3" x14ac:dyDescent="0.3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H10" sqref="H10"/>
    </sheetView>
  </sheetViews>
  <sheetFormatPr defaultRowHeight="16.5" x14ac:dyDescent="0.3"/>
  <cols>
    <col min="1" max="1" width="3.5" customWidth="1"/>
    <col min="2" max="2" width="11.125" bestFit="1" customWidth="1"/>
    <col min="4" max="4" width="11.875" bestFit="1" customWidth="1"/>
    <col min="5" max="5" width="12.125" customWidth="1"/>
    <col min="6" max="7" width="13.25" customWidth="1"/>
    <col min="8" max="8" width="11.875" bestFit="1" customWidth="1"/>
    <col min="9" max="9" width="13.125" customWidth="1"/>
  </cols>
  <sheetData>
    <row r="3" spans="2:7" x14ac:dyDescent="0.3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3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22">
        <v>504166</v>
      </c>
    </row>
    <row r="5" spans="2:7" x14ac:dyDescent="0.3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22">
        <v>652500</v>
      </c>
    </row>
    <row r="6" spans="2:7" x14ac:dyDescent="0.3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22">
        <v>1200000</v>
      </c>
    </row>
    <row r="7" spans="2:7" x14ac:dyDescent="0.3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22">
        <v>950000</v>
      </c>
    </row>
    <row r="8" spans="2:7" x14ac:dyDescent="0.3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22">
        <v>1431000</v>
      </c>
    </row>
    <row r="9" spans="2:7" x14ac:dyDescent="0.3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22">
        <v>48000</v>
      </c>
    </row>
    <row r="10" spans="2:7" x14ac:dyDescent="0.3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22">
        <v>742500</v>
      </c>
    </row>
    <row r="11" spans="2:7" x14ac:dyDescent="0.3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22">
        <v>531666</v>
      </c>
    </row>
    <row r="12" spans="2:7" x14ac:dyDescent="0.3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22">
        <v>489000</v>
      </c>
    </row>
    <row r="13" spans="2:7" x14ac:dyDescent="0.3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22">
        <v>369000</v>
      </c>
    </row>
    <row r="14" spans="2:7" x14ac:dyDescent="0.3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22">
        <v>667187</v>
      </c>
    </row>
    <row r="15" spans="2:7" x14ac:dyDescent="0.3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22">
        <v>1080000</v>
      </c>
    </row>
    <row r="16" spans="2:7" x14ac:dyDescent="0.3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22">
        <v>662083</v>
      </c>
    </row>
    <row r="17" spans="2:7" x14ac:dyDescent="0.3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22">
        <v>495000</v>
      </c>
    </row>
    <row r="18" spans="2:7" x14ac:dyDescent="0.3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22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tabSelected="1" workbookViewId="0">
      <selection activeCell="D12" sqref="D12"/>
    </sheetView>
  </sheetViews>
  <sheetFormatPr defaultRowHeight="16.5" x14ac:dyDescent="0.3"/>
  <cols>
    <col min="5" max="5" width="11" bestFit="1" customWidth="1"/>
    <col min="10" max="10" width="2.25" customWidth="1"/>
    <col min="13" max="13" width="11.875" bestFit="1" customWidth="1"/>
  </cols>
  <sheetData>
    <row r="2" spans="1:13" x14ac:dyDescent="0.3">
      <c r="A2" t="s">
        <v>0</v>
      </c>
    </row>
    <row r="3" spans="1:13" x14ac:dyDescent="0.3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3">
      <c r="A4" s="23">
        <v>0.39930555555555602</v>
      </c>
      <c r="B4" s="24" t="s">
        <v>69</v>
      </c>
      <c r="C4" s="24" t="s">
        <v>70</v>
      </c>
      <c r="D4" s="24" t="s">
        <v>18</v>
      </c>
      <c r="E4" s="25">
        <v>9000000</v>
      </c>
      <c r="F4" s="24" t="s">
        <v>71</v>
      </c>
      <c r="G4" s="25">
        <v>5000000</v>
      </c>
      <c r="H4" s="25">
        <v>24</v>
      </c>
      <c r="I4" s="25">
        <v>225000</v>
      </c>
    </row>
    <row r="5" spans="1:13" x14ac:dyDescent="0.3">
      <c r="A5" s="23">
        <v>0.57986111111111105</v>
      </c>
      <c r="B5" s="24" t="s">
        <v>72</v>
      </c>
      <c r="C5" s="24" t="s">
        <v>73</v>
      </c>
      <c r="D5" s="24" t="s">
        <v>25</v>
      </c>
      <c r="E5" s="25">
        <v>31000000</v>
      </c>
      <c r="F5" s="24" t="s">
        <v>74</v>
      </c>
      <c r="G5" s="25">
        <v>20000000</v>
      </c>
      <c r="H5" s="25">
        <v>36</v>
      </c>
      <c r="I5" s="25">
        <v>600000</v>
      </c>
    </row>
    <row r="6" spans="1:13" x14ac:dyDescent="0.3">
      <c r="A6" s="23">
        <v>0.64722222222222203</v>
      </c>
      <c r="B6" s="24" t="s">
        <v>72</v>
      </c>
      <c r="C6" s="24" t="s">
        <v>73</v>
      </c>
      <c r="D6" s="24" t="s">
        <v>25</v>
      </c>
      <c r="E6" s="25">
        <v>31000000</v>
      </c>
      <c r="F6" s="24" t="s">
        <v>74</v>
      </c>
      <c r="G6" s="25">
        <v>20000000</v>
      </c>
      <c r="H6" s="25">
        <v>36</v>
      </c>
      <c r="I6" s="25">
        <v>600000</v>
      </c>
      <c r="L6" s="1" t="s">
        <v>4</v>
      </c>
      <c r="M6" s="1" t="s">
        <v>5</v>
      </c>
    </row>
    <row r="7" spans="1:13" x14ac:dyDescent="0.3">
      <c r="A7" s="23" t="s">
        <v>87</v>
      </c>
      <c r="B7" s="24"/>
      <c r="C7" s="24"/>
      <c r="D7" s="24"/>
      <c r="E7" s="25"/>
      <c r="F7" s="24"/>
      <c r="G7" s="25"/>
      <c r="H7" s="25"/>
      <c r="I7" s="25"/>
      <c r="L7" s="26" t="s">
        <v>21</v>
      </c>
      <c r="M7" s="27">
        <v>35000000</v>
      </c>
    </row>
    <row r="8" spans="1:13" x14ac:dyDescent="0.3">
      <c r="A8" s="23">
        <v>0.11041666666666666</v>
      </c>
      <c r="B8" s="24"/>
      <c r="C8" s="24"/>
      <c r="D8" s="24"/>
      <c r="E8" s="25"/>
      <c r="F8" s="24"/>
      <c r="G8" s="25"/>
      <c r="H8" s="25"/>
      <c r="I8" s="25"/>
      <c r="L8" s="26" t="s">
        <v>18</v>
      </c>
      <c r="M8" s="27">
        <v>9000000</v>
      </c>
    </row>
    <row r="9" spans="1:13" x14ac:dyDescent="0.3">
      <c r="A9" s="23">
        <v>0.11388888888888889</v>
      </c>
      <c r="B9" s="24" t="s">
        <v>69</v>
      </c>
      <c r="C9" s="24" t="s">
        <v>88</v>
      </c>
      <c r="D9" s="24" t="s">
        <v>15</v>
      </c>
      <c r="E9" s="25">
        <v>25000000</v>
      </c>
      <c r="F9" s="24" t="s">
        <v>89</v>
      </c>
      <c r="G9" s="25">
        <v>10000000</v>
      </c>
      <c r="H9" s="25">
        <v>10</v>
      </c>
      <c r="I9" s="25">
        <v>1080000</v>
      </c>
      <c r="L9" s="26" t="s">
        <v>25</v>
      </c>
      <c r="M9" s="27">
        <v>31000000</v>
      </c>
    </row>
    <row r="10" spans="1:13" x14ac:dyDescent="0.3">
      <c r="A10" s="23"/>
      <c r="B10" s="24"/>
      <c r="C10" s="24"/>
      <c r="D10" s="24"/>
      <c r="E10" s="25"/>
      <c r="F10" s="24"/>
      <c r="G10" s="25"/>
      <c r="H10" s="25"/>
      <c r="I10" s="25"/>
      <c r="L10" s="26" t="s">
        <v>44</v>
      </c>
      <c r="M10" s="27">
        <v>22000000</v>
      </c>
    </row>
    <row r="11" spans="1:13" x14ac:dyDescent="0.3">
      <c r="A11" s="23"/>
      <c r="B11" s="24"/>
      <c r="C11" s="24"/>
      <c r="D11" s="24"/>
      <c r="E11" s="25"/>
      <c r="F11" s="24"/>
      <c r="G11" s="25"/>
      <c r="H11" s="25"/>
      <c r="I11" s="25"/>
      <c r="L11" s="26" t="s">
        <v>15</v>
      </c>
      <c r="M11" s="27">
        <v>25000000</v>
      </c>
    </row>
    <row r="12" spans="1:13" x14ac:dyDescent="0.3">
      <c r="A12" s="23"/>
      <c r="B12" s="24"/>
      <c r="C12" s="24"/>
      <c r="D12" s="24"/>
      <c r="E12" s="25"/>
      <c r="F12" s="24"/>
      <c r="G12" s="25"/>
      <c r="H12" s="25"/>
      <c r="I12" s="25"/>
      <c r="L12" s="26" t="s">
        <v>32</v>
      </c>
      <c r="M12" s="27">
        <v>19000000</v>
      </c>
    </row>
    <row r="13" spans="1:13" x14ac:dyDescent="0.3">
      <c r="A13" s="23"/>
      <c r="B13" s="24"/>
      <c r="C13" s="24"/>
      <c r="D13" s="24"/>
      <c r="E13" s="25"/>
      <c r="F13" s="24"/>
      <c r="G13" s="25"/>
      <c r="H13" s="25"/>
      <c r="I13" s="25"/>
      <c r="L13" s="26" t="s">
        <v>28</v>
      </c>
      <c r="M13" s="27">
        <v>32000000</v>
      </c>
    </row>
    <row r="14" spans="1:13" x14ac:dyDescent="0.3">
      <c r="A14" s="23"/>
      <c r="B14" s="24"/>
      <c r="C14" s="24"/>
      <c r="D14" s="24"/>
      <c r="E14" s="25"/>
      <c r="F14" s="24"/>
      <c r="G14" s="25"/>
      <c r="H14" s="25"/>
      <c r="I14" s="25"/>
      <c r="L14" s="26" t="s">
        <v>30</v>
      </c>
      <c r="M14" s="27">
        <v>15000000</v>
      </c>
    </row>
    <row r="15" spans="1:13" x14ac:dyDescent="0.3">
      <c r="A15" s="23"/>
      <c r="B15" s="24"/>
      <c r="C15" s="24"/>
      <c r="D15" s="24"/>
      <c r="E15" s="25"/>
      <c r="F15" s="24"/>
      <c r="G15" s="25"/>
      <c r="H15" s="25"/>
      <c r="I15" s="25"/>
      <c r="L15" s="26" t="s">
        <v>11</v>
      </c>
      <c r="M15" s="27">
        <v>16000000</v>
      </c>
    </row>
    <row r="16" spans="1:13" x14ac:dyDescent="0.3">
      <c r="A16" s="23"/>
      <c r="B16" s="24"/>
      <c r="C16" s="24"/>
      <c r="D16" s="24"/>
      <c r="E16" s="25"/>
      <c r="F16" s="24"/>
      <c r="G16" s="25"/>
      <c r="H16" s="25"/>
      <c r="I16" s="25"/>
    </row>
    <row r="17" spans="1:9" x14ac:dyDescent="0.3">
      <c r="A17" s="23"/>
      <c r="B17" s="24"/>
      <c r="C17" s="24"/>
      <c r="D17" s="24"/>
      <c r="E17" s="25"/>
      <c r="F17" s="24"/>
      <c r="G17" s="25"/>
      <c r="H17" s="25"/>
      <c r="I17" s="25"/>
    </row>
    <row r="18" spans="1:9" x14ac:dyDescent="0.3">
      <c r="A18" s="23"/>
      <c r="B18" s="24"/>
      <c r="C18" s="24"/>
      <c r="D18" s="24"/>
      <c r="E18" s="25"/>
      <c r="F18" s="24"/>
      <c r="G18" s="25"/>
      <c r="H18" s="25"/>
      <c r="I18" s="25"/>
    </row>
    <row r="19" spans="1:9" x14ac:dyDescent="0.3">
      <c r="A19" s="23"/>
      <c r="B19" s="24"/>
      <c r="C19" s="24"/>
      <c r="D19" s="24"/>
      <c r="E19" s="25"/>
      <c r="F19" s="24"/>
      <c r="G19" s="25"/>
      <c r="H19" s="25"/>
      <c r="I19" s="25"/>
    </row>
    <row r="20" spans="1:9" x14ac:dyDescent="0.3">
      <c r="A20" s="23"/>
      <c r="B20" s="24"/>
      <c r="C20" s="24"/>
      <c r="D20" s="24"/>
      <c r="E20" s="25"/>
      <c r="F20" s="24"/>
      <c r="G20" s="25"/>
      <c r="H20" s="25"/>
      <c r="I20" s="25"/>
    </row>
    <row r="21" spans="1:9" x14ac:dyDescent="0.3">
      <c r="A21" s="23"/>
      <c r="B21" s="24"/>
      <c r="C21" s="24"/>
      <c r="D21" s="24"/>
      <c r="E21" s="25"/>
      <c r="F21" s="24"/>
      <c r="G21" s="25"/>
      <c r="H21" s="25"/>
      <c r="I21" s="25"/>
    </row>
    <row r="22" spans="1:9" x14ac:dyDescent="0.3">
      <c r="A22" s="23"/>
      <c r="B22" s="24"/>
      <c r="C22" s="24"/>
      <c r="D22" s="24"/>
      <c r="E22" s="25"/>
      <c r="F22" s="24"/>
      <c r="G22" s="25"/>
      <c r="H22" s="25"/>
      <c r="I22" s="25"/>
    </row>
    <row r="23" spans="1:9" x14ac:dyDescent="0.3">
      <c r="A23" s="23"/>
      <c r="B23" s="24"/>
      <c r="C23" s="24"/>
      <c r="D23" s="24"/>
      <c r="E23" s="25"/>
      <c r="F23" s="24"/>
      <c r="G23" s="25"/>
      <c r="H23" s="25"/>
      <c r="I23" s="25"/>
    </row>
    <row r="24" spans="1:9" x14ac:dyDescent="0.3">
      <c r="A24" s="23"/>
      <c r="B24" s="24"/>
      <c r="C24" s="24"/>
      <c r="D24" s="24"/>
      <c r="E24" s="25"/>
      <c r="F24" s="24"/>
      <c r="G24" s="25"/>
      <c r="H24" s="25"/>
      <c r="I24" s="2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0</xdr:colOff>
                <xdr:row>4</xdr:row>
                <xdr:rowOff>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Suna Lee</cp:lastModifiedBy>
  <cp:lastPrinted>2024-08-26T17:11:44Z</cp:lastPrinted>
  <dcterms:created xsi:type="dcterms:W3CDTF">2023-08-09T00:13:15Z</dcterms:created>
  <dcterms:modified xsi:type="dcterms:W3CDTF">2024-08-26T17:46:08Z</dcterms:modified>
</cp:coreProperties>
</file>