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10회\"/>
    </mc:Choice>
  </mc:AlternateContent>
  <xr:revisionPtr revIDLastSave="0" documentId="13_ncr:1_{C416AB4B-F968-4E18-BE8F-06042D11FA16}" xr6:coauthVersionLast="47" xr6:coauthVersionMax="47" xr10:uidLastSave="{00000000-0000-0000-0000-000000000000}"/>
  <bookViews>
    <workbookView xWindow="11424" yWindow="0" windowWidth="11712" windowHeight="12336" firstSheet="4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3" l="1"/>
  <c r="J4" i="3" a="1"/>
  <c r="J13" i="3" a="1"/>
  <c r="J34" i="3" a="1"/>
  <c r="J18" i="3" a="1"/>
  <c r="J33" i="3" a="1"/>
  <c r="J8" i="3" a="1"/>
  <c r="J21" i="3" a="1"/>
  <c r="J5" i="3" a="1"/>
  <c r="J26" i="3" a="1"/>
  <c r="J23" i="3" a="1"/>
  <c r="J3" i="3" a="1"/>
  <c r="J12" i="3" a="1"/>
  <c r="J29" i="3" a="1"/>
  <c r="J25" i="3" a="1"/>
  <c r="J7" i="3" a="1"/>
  <c r="J17" i="3" a="1"/>
  <c r="J16" i="3" a="1"/>
  <c r="J22" i="3" a="1"/>
  <c r="J10" i="3" a="1"/>
  <c r="J11" i="3" a="1"/>
  <c r="J28" i="3" a="1"/>
  <c r="J20" i="3" a="1"/>
  <c r="J27" i="3" a="1"/>
  <c r="J30" i="3" a="1"/>
  <c r="J15" i="3" a="1"/>
  <c r="J32" i="3" a="1"/>
  <c r="J14" i="3" a="1"/>
  <c r="J24" i="3" a="1"/>
  <c r="J9" i="3" a="1"/>
  <c r="J31" i="3" a="1"/>
  <c r="J19" i="3" a="1"/>
  <c r="J6" i="3" a="1"/>
  <c r="J23" i="3" l="1"/>
  <c r="J19" i="3"/>
  <c r="J15" i="3"/>
  <c r="J11" i="3"/>
  <c r="J7" i="3"/>
  <c r="J26" i="3"/>
  <c r="J18" i="3"/>
  <c r="J14" i="3"/>
  <c r="J6" i="3"/>
  <c r="J31" i="3"/>
  <c r="J30" i="3"/>
  <c r="J10" i="3"/>
  <c r="J25" i="3"/>
  <c r="J5" i="3"/>
  <c r="J34" i="3"/>
  <c r="J33" i="3"/>
  <c r="J17" i="3"/>
  <c r="J9" i="3"/>
  <c r="J27" i="3"/>
  <c r="J22" i="3"/>
  <c r="J29" i="3"/>
  <c r="J21" i="3"/>
  <c r="J13" i="3"/>
  <c r="J32" i="3"/>
  <c r="J28" i="3"/>
  <c r="J24" i="3"/>
  <c r="J20" i="3"/>
  <c r="J16" i="3"/>
  <c r="J12" i="3"/>
  <c r="J8" i="3"/>
  <c r="J4" i="3"/>
  <c r="J3" i="3"/>
  <c r="A37" i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M14" i="3"/>
  <c r="N4" i="3" a="1"/>
  <c r="N4" i="3" s="1"/>
  <c r="N5" i="3" a="1"/>
  <c r="N5" i="3"/>
  <c r="N6" i="3" a="1"/>
  <c r="N6" i="3"/>
  <c r="N7" i="3" a="1"/>
  <c r="N7" i="3" s="1"/>
  <c r="N8" i="3" a="1"/>
  <c r="N8" i="3" s="1"/>
  <c r="N9" i="3" a="1"/>
  <c r="N9" i="3" s="1"/>
  <c r="N10" i="3" a="1"/>
  <c r="N10" i="3" s="1"/>
  <c r="N11" i="3" a="1"/>
  <c r="N11" i="3" s="1"/>
  <c r="N3" i="3" a="1"/>
  <c r="N3" i="3" s="1"/>
  <c r="B13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BF9A6F-450D-4BB1-9C2B-D19A2B62DD84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18CD1DE-19B6-452D-ACA0-14DB38ED8ECD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길벗컴활1급기출\02 최신기출유형\10회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<sst xmlns="http://schemas.openxmlformats.org/spreadsheetml/2006/main" count="546" uniqueCount="87">
  <si>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</si>
  <si>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</si>
  <si>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</si>
  <si>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</si>
  <si>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</si>
  <si>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</si>
  <si>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</si>
  <si>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</si>
  <si>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</si>
  <si>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</si>
  <si>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</si>
  <si>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</si>
  <si>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</si>
  <si>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</si>
  <si>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</si>
  <si>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</si>
  <si>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</si>
  <si>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</si>
  <si>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</si>
  <si>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</si>
  <si>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</si>
  <si>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</si>
  <si>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</si>
  <si>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</si>
  <si>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</si>
  <si>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</si>
  <si>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</si>
  <si>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</si>
  <si>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</si>
  <si>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</si>
  <si>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</si>
  <si>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</si>
  <si>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</si>
  <si>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</si>
  <si>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</si>
  <si>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</si>
  <si>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</si>
  <si>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</si>
  <si>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</si>
  <si>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</si>
  <si>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</si>
  <si>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</si>
  <si>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</si>
  <si>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</si>
  <si>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</si>
  <si>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</si>
  <si>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</si>
  <si>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</si>
  <si>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</si>
  <si>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</si>
  <si>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</si>
  <si>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</si>
  <si>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</si>
  <si>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</si>
  <si>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</si>
  <si>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</si>
  <si>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</si>
  <si>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</si>
  <si>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</si>
  <si>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</si>
  <si>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</si>
  <si>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</si>
  <si>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</si>
  <si>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</si>
  <si>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</si>
  <si>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</si>
  <si>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거래건수</t>
  </si>
  <si>
    <t>전체 평균</t>
  </si>
  <si>
    <t>거래시간</t>
  </si>
  <si>
    <t>오전</t>
  </si>
  <si>
    <t>김원중</t>
  </si>
  <si>
    <t>김선민</t>
  </si>
  <si>
    <t>거래시간</t>
    <phoneticPr fontId="1" type="noConversion"/>
  </si>
  <si>
    <t>조건</t>
    <phoneticPr fontId="1" type="noConversion"/>
  </si>
  <si>
    <t>All</t>
  </si>
  <si>
    <t>최대값: 자동차가격</t>
  </si>
  <si>
    <t>평균: 할부기간</t>
  </si>
  <si>
    <t>전체 최대값: 자동차가격</t>
  </si>
  <si>
    <t>전체 평균: 할부기간</t>
  </si>
  <si>
    <t>값</t>
  </si>
  <si>
    <t>구분</t>
    <phoneticPr fontId="1" type="noConversion"/>
  </si>
  <si>
    <t>담당자</t>
    <phoneticPr fontId="1" type="noConversion"/>
  </si>
  <si>
    <t>김정민</t>
    <phoneticPr fontId="1" type="noConversion"/>
  </si>
  <si>
    <t>승*</t>
    <phoneticPr fontId="1" type="noConversion"/>
  </si>
  <si>
    <t>오후</t>
  </si>
  <si>
    <t>이남성</t>
  </si>
  <si>
    <t>정민철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</si>
</sst>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0&quot;개&quot;&quot;월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4" fillId="2" borderId="0" xfId="0" applyFont="1" applyFill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8">
    <dxf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EF-4F71-8C81-695EA154752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EF-4F71-8C81-695EA154752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EF-4F71-8C81-695EA154752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EF-4F71-8C81-695EA154752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EF-4F71-8C81-695EA154752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EF-4F71-8C81-695EA154752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1406AEA6-316D-0EF6-B8EE-AFF8F5D15933}"/>
            </a:ext>
          </a:extLst>
        </xdr:cNvPr>
        <xdr:cNvSpPr/>
      </xdr:nvSpPr>
      <xdr:spPr>
        <a:xfrm>
          <a:off x="3613727" y="0"/>
          <a:ext cx="1004455" cy="438727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95BBD3BD-704F-721E-07E2-DCEA1ED73F14}"/>
            </a:ext>
          </a:extLst>
        </xdr:cNvPr>
        <xdr:cNvSpPr/>
      </xdr:nvSpPr>
      <xdr:spPr>
        <a:xfrm>
          <a:off x="4618182" y="0"/>
          <a:ext cx="1004454" cy="438727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30480</xdr:colOff>
          <xdr:row>3</xdr:row>
          <xdr:rowOff>198120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768.831237268518" backgroundQuery="1" createdVersion="8" refreshedVersion="8" minRefreshableVersion="3" recordCount="0" supportSubquery="1" supportAdvancedDrill="1" xr:uid="{BB698270-AABC-4623-9E4A-40F6644F9307}">
  <cacheSource type="external" connectionId="1"/>
  <cacheFields count="5">
    <cacheField name="[자동차판매].[차종].[차종]" caption="차종" numFmtId="0" hierarchy="1" level="1">
      <sharedItems containsSemiMixedTypes="0" containsNonDate="0" containsString="0"/>
    </cacheField>
    <cacheField name="[자동차판매].[구분].[구분]" caption="구분" numFmtId="0" level="1">
      <sharedItems count="3">
        <s v="승용차"/>
        <s v="승합차"/>
        <s v="화물차"/>
      </sharedItems>
    </cacheField>
    <cacheField name="[Measures].[최대값: 자동차가격]" caption="최대값: 자동차가격" numFmtId="0" hierarchy="8" level="32767"/>
    <cacheField name="[Measures].[평균: 할부기간]" caption="평균: 할부기간" numFmtId="0" hierarchy="10" level="32767"/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4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083391-66AC-4BFE-B248-48A626B3DF8C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Page" compact="0" allDrilled="1" outline="0" showAll="0" dataSourceSort="1" defaultAttributeDrillState="1">
      <items count="1">
        <item t="default"/>
      </items>
    </pivotField>
    <pivotField axis="axisRow" compact="0" allDrilled="1" outline="0" showAll="0" dataSourceSort="1" defaultAttributeDrillState="1">
      <items count="4">
        <item x="0"/>
        <item x="1"/>
        <item x="2"/>
        <item t="default"/>
      </items>
    </pivotField>
    <pivotField dataField="1" compact="0" outline="0" showAll="0"/>
    <pivotField dataField="1" compact="0" outline="0" showAll="0"/>
    <pivotField axis="axisCol" compact="0" allDrilled="1" outline="0" showAll="0" dataSourceSort="1" defaultAttributeDrillState="1">
      <items count="5">
        <item x="0"/>
        <item x="1"/>
        <item x="2"/>
        <item x="3"/>
        <item t="default"/>
      </items>
    </pivotField>
  </pivotFields>
  <rowFields count="2">
    <field x="1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4"/>
  </colFields>
  <colItems count="4">
    <i>
      <x/>
    </i>
    <i>
      <x v="1"/>
    </i>
    <i>
      <x v="2"/>
    </i>
    <i>
      <x v="3"/>
    </i>
  </colItems>
  <pageFields count="1">
    <pageField fld="0" hier="1" name="[자동차판매].[차종].[All]" cap="All"/>
  </pageFields>
  <dataFields count="2">
    <dataField name="최대값: 자동차가격" fld="2" subtotal="max" baseField="1" baseItem="0" numFmtId="42"/>
    <dataField name="평균: 할부기간" fld="3" subtotal="average" baseField="1" baseItem="0" numFmtId="177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최대값: 자동차가격"/>
    <pivotHierarchy dragToData="1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5"/>
  <sheetViews>
    <sheetView zoomScale="60" zoomScaleNormal="60" workbookViewId="0">
      <selection activeCell="A3" sqref="A3:H34"/>
    </sheetView>
  </sheetViews>
  <sheetFormatPr defaultRowHeight="17.399999999999999" x14ac:dyDescent="0.4"/>
  <cols>
    <col min="1" max="1" width="12.5" bestFit="1" customWidth="1"/>
    <col min="2" max="2" width="9" bestFit="1" customWidth="1"/>
    <col min="3" max="3" width="7.09765625" bestFit="1" customWidth="1"/>
    <col min="5" max="5" width="13.59765625" bestFit="1" customWidth="1"/>
    <col min="6" max="6" width="7.3984375" bestFit="1" customWidth="1"/>
    <col min="7" max="7" width="13.59765625" bestFit="1" customWidth="1"/>
  </cols>
  <sheetData>
    <row r="1" spans="1:8" x14ac:dyDescent="0.4">
      <c r="A1" t="s">
        <v>0</v>
      </c>
    </row>
    <row r="2" spans="1:8" x14ac:dyDescent="0.4">
      <c r="A2" s="1" t="s">
        <v>1</v>
      </c>
      <c r="B2" s="1" t="s">
        <v>72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">
      <c r="A36" t="s">
        <v>73</v>
      </c>
    </row>
    <row r="37" spans="1:8" x14ac:dyDescent="0.4">
      <c r="A37" t="b">
        <f>AND(MONTH(A3)&lt;=6,_xlfn.RANK.EQ(G3,$G$3:$G$34,0)&lt;=10)</f>
        <v>0</v>
      </c>
    </row>
    <row r="39" spans="1:8" x14ac:dyDescent="0.4">
      <c r="A39" s="1" t="s">
        <v>1</v>
      </c>
      <c r="B39" s="1" t="s">
        <v>72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">
      <c r="A40" s="2">
        <v>43941</v>
      </c>
      <c r="B40" s="28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4">
      <c r="A41" s="2">
        <v>43877</v>
      </c>
      <c r="B41" s="28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4">
      <c r="A42" s="2">
        <v>43889</v>
      </c>
      <c r="B42" s="28">
        <v>0.65069444444444446</v>
      </c>
      <c r="C42" s="1" t="s">
        <v>35</v>
      </c>
      <c r="D42" s="1" t="s">
        <v>21</v>
      </c>
      <c r="E42" s="3">
        <v>35000000</v>
      </c>
      <c r="F42" s="1" t="s">
        <v>12</v>
      </c>
      <c r="G42" s="3">
        <v>32600000</v>
      </c>
      <c r="H42" s="1">
        <v>36</v>
      </c>
    </row>
    <row r="43" spans="1:8" x14ac:dyDescent="0.4">
      <c r="A43" s="2">
        <v>43916</v>
      </c>
      <c r="B43" s="28">
        <v>0.75208333333333333</v>
      </c>
      <c r="C43" s="1" t="s">
        <v>47</v>
      </c>
      <c r="D43" s="1" t="s">
        <v>21</v>
      </c>
      <c r="E43" s="3">
        <v>35000000</v>
      </c>
      <c r="F43" s="1" t="s">
        <v>12</v>
      </c>
      <c r="G43" s="3">
        <v>30500000</v>
      </c>
      <c r="H43" s="1">
        <v>48</v>
      </c>
    </row>
    <row r="44" spans="1:8" x14ac:dyDescent="0.4">
      <c r="A44" s="2">
        <v>44000</v>
      </c>
      <c r="B44" s="28">
        <v>0.52916666666666667</v>
      </c>
      <c r="C44" s="1" t="s">
        <v>52</v>
      </c>
      <c r="D44" s="1" t="s">
        <v>25</v>
      </c>
      <c r="E44" s="3">
        <v>31000000</v>
      </c>
      <c r="F44" s="1" t="s">
        <v>33</v>
      </c>
      <c r="G44" s="3">
        <v>30000000</v>
      </c>
      <c r="H44" s="1">
        <v>48</v>
      </c>
    </row>
    <row r="45" spans="1:8" x14ac:dyDescent="0.4">
      <c r="A45" s="2">
        <v>43968</v>
      </c>
      <c r="B45" s="28">
        <v>0.4513888888888889</v>
      </c>
      <c r="C45" s="1" t="s">
        <v>56</v>
      </c>
      <c r="D45" s="1" t="s">
        <v>28</v>
      </c>
      <c r="E45" s="3">
        <v>32000000</v>
      </c>
      <c r="F45" s="1" t="s">
        <v>22</v>
      </c>
      <c r="G45" s="3">
        <v>30100000</v>
      </c>
      <c r="H45" s="1">
        <v>24</v>
      </c>
    </row>
  </sheetData>
  <phoneticPr fontId="1" type="noConversion"/>
  <conditionalFormatting sqref="A3:H34">
    <cfRule type="expression" dxfId="7" priority="1">
      <formula>AND($B3&gt;=0.5,$E3&gt;AVERAGE($E$3:$E$34))</formula>
    </cfRule>
    <cfRule type="expression" dxfId="6" priority="5">
      <formula>AND($B3&gt;=12,$E3&gt;AVERAGE($E$3:$E$34))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zoomScale="69" zoomScaleNormal="69" workbookViewId="0"/>
  </sheetViews>
  <sheetFormatPr defaultRowHeight="17.399999999999999" x14ac:dyDescent="0.4"/>
  <cols>
    <col min="1" max="1" width="4.19921875" customWidth="1"/>
    <col min="2" max="2" width="11" customWidth="1"/>
    <col min="3" max="3" width="11.19921875" customWidth="1"/>
    <col min="4" max="4" width="10.59765625" customWidth="1"/>
    <col min="5" max="5" width="11.3984375" customWidth="1"/>
    <col min="6" max="6" width="15.69921875" customWidth="1"/>
    <col min="7" max="7" width="14.3984375" customWidth="1"/>
    <col min="8" max="8" width="14" customWidth="1"/>
  </cols>
  <sheetData>
    <row r="1" spans="2:8" ht="16.5" customHeight="1" x14ac:dyDescent="0.4">
      <c r="B1" s="32" t="s">
        <v>59</v>
      </c>
      <c r="C1" s="32"/>
      <c r="D1" s="32"/>
      <c r="E1" s="32"/>
      <c r="F1" s="32"/>
      <c r="G1" s="32"/>
      <c r="H1" s="32"/>
    </row>
    <row r="2" spans="2:8" ht="16.5" customHeight="1" x14ac:dyDescent="0.4">
      <c r="B2" s="32"/>
      <c r="C2" s="32"/>
      <c r="D2" s="32"/>
      <c r="E2" s="32"/>
      <c r="F2" s="32"/>
      <c r="G2" s="32"/>
      <c r="H2" s="32"/>
    </row>
    <row r="3" spans="2:8" x14ac:dyDescent="0.4">
      <c r="B3" t="s">
        <v>0</v>
      </c>
    </row>
    <row r="4" spans="2:8" x14ac:dyDescent="0.4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">
      <c r="B9" s="7" t="s">
        <v>19</v>
      </c>
      <c r="C9" s="8" t="s">
        <v>34</v>
      </c>
      <c r="D9" s="8" t="s">
        <v>14</v>
      </c>
      <c r="E9" s="8" t="s">
        <v>25</v>
      </c>
      <c r="F9" s="9">
        <v>9000000</v>
      </c>
      <c r="G9" s="9">
        <v>1600000</v>
      </c>
      <c r="H9" s="10">
        <v>43877</v>
      </c>
    </row>
    <row r="10" spans="2:8" x14ac:dyDescent="0.4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">
      <c r="B29" s="8"/>
      <c r="C29" s="8"/>
      <c r="D29" s="8"/>
      <c r="E29" s="8"/>
      <c r="F29" s="9"/>
      <c r="G29" s="9"/>
      <c r="H29" s="11"/>
    </row>
    <row r="30" spans="2:8" x14ac:dyDescent="0.4">
      <c r="B30" s="12" t="s">
        <v>60</v>
      </c>
      <c r="C30" s="12"/>
      <c r="D30" s="12"/>
      <c r="E30" s="12"/>
      <c r="F30" s="13"/>
      <c r="G30" s="13"/>
      <c r="H30" s="14"/>
    </row>
    <row r="31" spans="2:8" x14ac:dyDescent="0.4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Header>&amp;R&amp;P쪽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zoomScale="60" zoomScaleNormal="60" workbookViewId="0">
      <selection activeCell="O2" sqref="O2:O14"/>
    </sheetView>
  </sheetViews>
  <sheetFormatPr defaultRowHeight="17.399999999999999" x14ac:dyDescent="0.4"/>
  <cols>
    <col min="1" max="1" width="11.09765625" bestFit="1" customWidth="1"/>
    <col min="5" max="5" width="11.8984375" bestFit="1" customWidth="1"/>
    <col min="6" max="6" width="13.5" bestFit="1" customWidth="1"/>
    <col min="8" max="8" width="11.8984375" bestFit="1" customWidth="1"/>
    <col min="10" max="10" width="11.59765625" customWidth="1"/>
    <col min="11" max="11" width="2.19921875" customWidth="1"/>
    <col min="13" max="14" width="11.8984375" bestFit="1" customWidth="1"/>
    <col min="15" max="15" width="9.8984375" bestFit="1" customWidth="1"/>
  </cols>
  <sheetData>
    <row r="1" spans="1:14" x14ac:dyDescent="0.4">
      <c r="A1" t="s">
        <v>0</v>
      </c>
      <c r="L1" t="s">
        <v>60</v>
      </c>
    </row>
    <row r="2" spans="1:14" x14ac:dyDescent="0.4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">
      <c r="A3" s="2">
        <v>44146</v>
      </c>
      <c r="B3" s="1" t="s">
        <v>39</v>
      </c>
      <c r="C3" s="1" t="s">
        <v>27</v>
      </c>
      <c r="D3" s="1" t="s">
        <v>28</v>
      </c>
      <c r="E3" s="20">
        <f>ROUNDDOWN(IF(MONTH(A3)&gt;=7,VLOOKUP(D3,$L$3:$M$11,2,0)*(1-0.05),VLOOKUP(D3,$L$3:$M$11,2,0)),-4)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>
        <f t="array" ref="N3">IFERROR(AVERAGE(IF((MONTH($A$3:$A$34)&gt;=7)*($D$3:$D$34=$L3),$F$3:$F$34)),"")</f>
        <v>10700000</v>
      </c>
    </row>
    <row r="4" spans="1:14" x14ac:dyDescent="0.4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ROUNDDOWN(IF(MONTH(A4)&gt;=7,VLOOKUP(D4,$L$3:$M$11,2,0)*(1-0.05),VLOOKUP(D4,$L$3:$M$11,2,0)),-4)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>
        <f t="array" ref="N4">IFERROR(AVERAGE(IF((MONTH($A$3:$A$34)&gt;=7)*($D$3:$D$34=$L4),$F$3:$F$34)),"")</f>
        <v/>
      </c>
    </row>
    <row r="5" spans="1:14" x14ac:dyDescent="0.4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>
        <f t="array" ref="N5">IFERROR(AVERAGE(IF((MONTH($A$3:$A$34)&gt;=7)*($D$3:$D$34=$L5),$F$3:$F$34)),"")</f>
        <v>2750000</v>
      </c>
    </row>
    <row r="6" spans="1:14" x14ac:dyDescent="0.4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>
        <f t="array" ref="N6">IFERROR(AVERAGE(IF((MONTH($A$3:$A$34)&gt;=7)*($D$3:$D$34=$L6),$F$3:$F$34)),"")</f>
        <v>1950000</v>
      </c>
    </row>
    <row r="7" spans="1:14" x14ac:dyDescent="0.4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</v>
      </c>
      <c r="L7" s="1" t="s">
        <v>44</v>
      </c>
      <c r="M7" s="3">
        <v>22000000</v>
      </c>
      <c r="N7" s="20" t="str">
        <f t="array" ref="N7">IFERROR(AVERAGE(IF((MONTH($A$3:$A$34)&gt;=7)*($D$3:$D$34=$L7),$F$3:$F$34)),"")</f>
        <v/>
      </c>
    </row>
    <row r="8" spans="1:14" x14ac:dyDescent="0.4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>
        <f t="array" ref="N8">IFERROR(AVERAGE(IF((MONTH($A$3:$A$34)&gt;=7)*($D$3:$D$34=$L8),$F$3:$F$34)),"")</f>
        <v>1000000</v>
      </c>
    </row>
    <row r="9" spans="1:14" x14ac:dyDescent="0.4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</v>
      </c>
      <c r="L9" s="1" t="s">
        <v>32</v>
      </c>
      <c r="M9" s="3">
        <v>19000000</v>
      </c>
      <c r="N9" s="20">
        <f t="array" ref="N9">IFERROR(AVERAGE(IF((MONTH($A$3:$A$34)&gt;=7)*($D$3:$D$34=$L9),$F$3:$F$34)),"")</f>
        <v>2500000</v>
      </c>
    </row>
    <row r="10" spans="1:14" x14ac:dyDescent="0.4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</v>
      </c>
      <c r="L10" s="1" t="s">
        <v>28</v>
      </c>
      <c r="M10" s="3">
        <v>32000000</v>
      </c>
      <c r="N10" s="20">
        <f t="array" ref="N10">IFERROR(AVERAGE(IF((MONTH($A$3:$A$34)&gt;=7)*($D$3:$D$34=$L10),$F$3:$F$34)),"")</f>
        <v>200000</v>
      </c>
    </row>
    <row r="11" spans="1:14" x14ac:dyDescent="0.4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</v>
      </c>
      <c r="L11" s="1" t="s">
        <v>30</v>
      </c>
      <c r="M11" s="3">
        <v>15000000</v>
      </c>
      <c r="N11" s="20">
        <f t="array" ref="N11">IFERROR(AVERAGE(IF((MONTH($A$3:$A$34)&gt;=7)*($D$3:$D$34=$L11),$F$3:$F$34)),"")</f>
        <v>1300000</v>
      </c>
    </row>
    <row r="12" spans="1:14" x14ac:dyDescent="0.4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</v>
      </c>
    </row>
    <row r="13" spans="1:14" x14ac:dyDescent="0.4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4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</v>
      </c>
      <c r="L14" s="19" t="s">
        <v>4</v>
      </c>
      <c r="M14" s="2" t="str">
        <f>INDEX($D$3:$D$34,MATCH(MIN($A$3:$A$34),$A$3:$A$34,0),1)</f>
        <v>쏘나타</v>
      </c>
    </row>
    <row r="15" spans="1:14" x14ac:dyDescent="0.4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</v>
      </c>
    </row>
    <row r="16" spans="1:14" x14ac:dyDescent="0.4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</v>
      </c>
    </row>
    <row r="17" spans="1:13" x14ac:dyDescent="0.4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3" x14ac:dyDescent="0.4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19" t="s">
        <v>66</v>
      </c>
      <c r="M18" s="1" t="str">
        <f>DCOUNTA($A$2:$J$34,1,$L$20:$M$21)&amp;"건"</f>
        <v>6건</v>
      </c>
    </row>
    <row r="19" spans="1:13" x14ac:dyDescent="0.4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</v>
      </c>
    </row>
    <row r="20" spans="1:13" x14ac:dyDescent="0.4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t="s">
        <v>80</v>
      </c>
      <c r="M20" t="s">
        <v>81</v>
      </c>
    </row>
    <row r="21" spans="1:13" x14ac:dyDescent="0.4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</v>
      </c>
      <c r="L21" t="s">
        <v>83</v>
      </c>
      <c r="M21" t="s">
        <v>82</v>
      </c>
    </row>
    <row r="22" spans="1:13" x14ac:dyDescent="0.4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</row>
    <row r="23" spans="1:13" x14ac:dyDescent="0.4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3" x14ac:dyDescent="0.4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3" x14ac:dyDescent="0.4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3" x14ac:dyDescent="0.4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3" x14ac:dyDescent="0.4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</v>
      </c>
    </row>
    <row r="28" spans="1:13" x14ac:dyDescent="0.4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3" x14ac:dyDescent="0.4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</v>
      </c>
    </row>
    <row r="30" spans="1:13" x14ac:dyDescent="0.4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3" x14ac:dyDescent="0.4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</v>
      </c>
    </row>
    <row r="32" spans="1:13" x14ac:dyDescent="0.4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4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4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zoomScale="65" zoomScaleNormal="65" workbookViewId="0">
      <selection activeCell="G6" sqref="G6"/>
    </sheetView>
  </sheetViews>
  <sheetFormatPr defaultRowHeight="17.399999999999999" x14ac:dyDescent="0.4"/>
  <cols>
    <col min="1" max="1" width="3.5" customWidth="1"/>
    <col min="2" max="2" width="23.5" bestFit="1" customWidth="1"/>
    <col min="3" max="3" width="18.69921875" bestFit="1" customWidth="1"/>
    <col min="4" max="7" width="15.19921875" bestFit="1" customWidth="1"/>
    <col min="8" max="8" width="14.796875" bestFit="1" customWidth="1"/>
    <col min="9" max="10" width="7.19921875" bestFit="1" customWidth="1"/>
    <col min="11" max="11" width="23.5" bestFit="1" customWidth="1"/>
    <col min="12" max="12" width="19.3984375" bestFit="1" customWidth="1"/>
  </cols>
  <sheetData>
    <row r="2" spans="2:7" x14ac:dyDescent="0.4">
      <c r="B2" s="29" t="s">
        <v>4</v>
      </c>
      <c r="C2" t="s" vm="1">
        <v>74</v>
      </c>
    </row>
    <row r="4" spans="2:7" x14ac:dyDescent="0.4">
      <c r="D4" s="29" t="s">
        <v>6</v>
      </c>
    </row>
    <row r="5" spans="2:7" x14ac:dyDescent="0.4">
      <c r="B5" s="29" t="s">
        <v>3</v>
      </c>
      <c r="C5" s="29" t="s">
        <v>79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">
      <c r="B6" t="s">
        <v>14</v>
      </c>
      <c r="C6" t="s">
        <v>75</v>
      </c>
      <c r="D6" s="30">
        <v>35000000</v>
      </c>
      <c r="E6" s="30">
        <v>32000000</v>
      </c>
      <c r="F6" s="30">
        <v>31000000</v>
      </c>
      <c r="G6" s="30">
        <v>31000000</v>
      </c>
    </row>
    <row r="7" spans="2:7" x14ac:dyDescent="0.4">
      <c r="C7" t="s">
        <v>76</v>
      </c>
      <c r="D7" s="31">
        <v>20</v>
      </c>
      <c r="E7" s="31">
        <v>31.2</v>
      </c>
      <c r="F7" s="31">
        <v>36</v>
      </c>
      <c r="G7" s="31">
        <v>36</v>
      </c>
    </row>
    <row r="8" spans="2:7" x14ac:dyDescent="0.4">
      <c r="B8" t="s">
        <v>27</v>
      </c>
      <c r="C8" t="s">
        <v>75</v>
      </c>
      <c r="D8" s="30">
        <v>31000000</v>
      </c>
      <c r="E8" s="30">
        <v>35000000</v>
      </c>
      <c r="F8" s="30">
        <v>16000000</v>
      </c>
      <c r="G8" s="30">
        <v>32000000</v>
      </c>
    </row>
    <row r="9" spans="2:7" x14ac:dyDescent="0.4">
      <c r="C9" t="s">
        <v>76</v>
      </c>
      <c r="D9" s="31">
        <v>30</v>
      </c>
      <c r="E9" s="31">
        <v>24</v>
      </c>
      <c r="F9" s="31">
        <v>24</v>
      </c>
      <c r="G9" s="31">
        <v>48</v>
      </c>
    </row>
    <row r="10" spans="2:7" x14ac:dyDescent="0.4">
      <c r="B10" t="s">
        <v>10</v>
      </c>
      <c r="C10" t="s">
        <v>75</v>
      </c>
      <c r="D10" s="30">
        <v>35000000</v>
      </c>
      <c r="E10" s="30">
        <v>22000000</v>
      </c>
      <c r="F10" s="30">
        <v>25000000</v>
      </c>
      <c r="G10" s="30">
        <v>19000000</v>
      </c>
    </row>
    <row r="11" spans="2:7" x14ac:dyDescent="0.4">
      <c r="C11" t="s">
        <v>76</v>
      </c>
      <c r="D11" s="31">
        <v>48</v>
      </c>
      <c r="E11" s="31">
        <v>24</v>
      </c>
      <c r="F11" s="31">
        <v>36</v>
      </c>
      <c r="G11" s="31">
        <v>36</v>
      </c>
    </row>
    <row r="12" spans="2:7" x14ac:dyDescent="0.4">
      <c r="B12" t="s">
        <v>77</v>
      </c>
      <c r="D12" s="30">
        <v>35000000</v>
      </c>
      <c r="E12" s="30">
        <v>35000000</v>
      </c>
      <c r="F12" s="30">
        <v>31000000</v>
      </c>
      <c r="G12" s="30">
        <v>32000000</v>
      </c>
    </row>
    <row r="13" spans="2:7" x14ac:dyDescent="0.4">
      <c r="B13" t="s">
        <v>78</v>
      </c>
      <c r="D13" s="31">
        <v>33</v>
      </c>
      <c r="E13" s="31">
        <v>29.142857142857142</v>
      </c>
      <c r="F13" s="31">
        <v>34</v>
      </c>
      <c r="G13" s="31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tabSelected="1" zoomScale="86" zoomScaleNormal="86" workbookViewId="0">
      <selection activeCell="B5" sqref="B5"/>
    </sheetView>
  </sheetViews>
  <sheetFormatPr defaultRowHeight="17.399999999999999" x14ac:dyDescent="0.4"/>
  <cols>
    <col min="1" max="1" width="11.8984375" customWidth="1"/>
    <col min="2" max="2" width="13.59765625" bestFit="1" customWidth="1"/>
  </cols>
  <sheetData>
    <row r="2" spans="1:2" x14ac:dyDescent="0.4">
      <c r="A2" t="s">
        <v>0</v>
      </c>
    </row>
    <row r="3" spans="1:2" x14ac:dyDescent="0.4">
      <c r="A3" s="1" t="s">
        <v>4</v>
      </c>
      <c r="B3" s="1" t="s">
        <v>7</v>
      </c>
    </row>
    <row r="4" spans="1:2" x14ac:dyDescent="0.4">
      <c r="A4" s="1" t="s">
        <v>21</v>
      </c>
      <c r="B4" s="3">
        <v>23820000</v>
      </c>
    </row>
    <row r="5" spans="1:2" x14ac:dyDescent="0.4">
      <c r="A5" s="1" t="s">
        <v>18</v>
      </c>
      <c r="B5" s="3">
        <v>9961999.999999959</v>
      </c>
    </row>
    <row r="6" spans="1:2" x14ac:dyDescent="0.4">
      <c r="A6" s="1" t="s">
        <v>11</v>
      </c>
      <c r="B6" s="3">
        <v>13133000</v>
      </c>
    </row>
    <row r="7" spans="1:2" x14ac:dyDescent="0.4">
      <c r="A7" s="1" t="s">
        <v>25</v>
      </c>
      <c r="B7" s="3">
        <v>28660000</v>
      </c>
    </row>
    <row r="8" spans="1:2" x14ac:dyDescent="0.4">
      <c r="A8" s="1" t="s">
        <v>44</v>
      </c>
      <c r="B8" s="3">
        <v>19700000</v>
      </c>
    </row>
    <row r="9" spans="1:2" x14ac:dyDescent="0.4">
      <c r="A9" s="1" t="s">
        <v>15</v>
      </c>
      <c r="B9" s="3">
        <v>22900000</v>
      </c>
    </row>
    <row r="10" spans="1:2" x14ac:dyDescent="0.4">
      <c r="A10" s="1" t="s">
        <v>32</v>
      </c>
      <c r="B10" s="3">
        <v>15925000</v>
      </c>
    </row>
    <row r="11" spans="1:2" x14ac:dyDescent="0.4">
      <c r="A11" s="1" t="s">
        <v>28</v>
      </c>
      <c r="B11" s="3">
        <v>27433000</v>
      </c>
    </row>
    <row r="12" spans="1:2" x14ac:dyDescent="0.4">
      <c r="A12" s="1" t="s">
        <v>30</v>
      </c>
      <c r="B12" s="3">
        <v>18467000</v>
      </c>
    </row>
    <row r="13" spans="1:2" x14ac:dyDescent="0.4">
      <c r="A13" s="1" t="s">
        <v>67</v>
      </c>
      <c r="B13" s="21">
        <f>AVERAGE(B4:B12)</f>
        <v>19999999.999999993</v>
      </c>
    </row>
  </sheetData>
  <phoneticPr fontId="1" type="noConversion"/>
  <conditionalFormatting sqref="B4:B12">
    <cfRule type="top10" dxfId="3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zoomScale="68" zoomScaleNormal="68" workbookViewId="0">
      <selection activeCell="Q19" sqref="Q19"/>
    </sheetView>
  </sheetViews>
  <sheetFormatPr defaultRowHeight="17.399999999999999" x14ac:dyDescent="0.4"/>
  <cols>
    <col min="2" max="3" width="11.8984375" bestFit="1" customWidth="1"/>
    <col min="7" max="7" width="16" customWidth="1"/>
  </cols>
  <sheetData>
    <row r="2" spans="1:3" x14ac:dyDescent="0.4">
      <c r="A2" t="s">
        <v>0</v>
      </c>
    </row>
    <row r="3" spans="1:3" x14ac:dyDescent="0.4">
      <c r="A3" s="1" t="s">
        <v>4</v>
      </c>
      <c r="B3" s="1" t="s">
        <v>5</v>
      </c>
      <c r="C3" s="1" t="s">
        <v>7</v>
      </c>
    </row>
    <row r="4" spans="1:3" x14ac:dyDescent="0.4">
      <c r="A4" s="1" t="s">
        <v>21</v>
      </c>
      <c r="B4" s="3">
        <v>35000000</v>
      </c>
      <c r="C4" s="3">
        <v>11000000</v>
      </c>
    </row>
    <row r="5" spans="1:3" x14ac:dyDescent="0.4">
      <c r="A5" s="1" t="s">
        <v>18</v>
      </c>
      <c r="B5" s="3">
        <v>9000000</v>
      </c>
      <c r="C5" s="3">
        <v>6200000</v>
      </c>
    </row>
    <row r="6" spans="1:3" x14ac:dyDescent="0.4">
      <c r="A6" s="1" t="s">
        <v>25</v>
      </c>
      <c r="B6" s="3">
        <v>31000000</v>
      </c>
      <c r="C6" s="3">
        <v>29000000</v>
      </c>
    </row>
    <row r="7" spans="1:3" x14ac:dyDescent="0.4">
      <c r="A7" s="1" t="s">
        <v>15</v>
      </c>
      <c r="B7" s="3">
        <v>25000000</v>
      </c>
      <c r="C7" s="3">
        <v>22000000</v>
      </c>
    </row>
    <row r="8" spans="1:3" x14ac:dyDescent="0.4">
      <c r="A8" s="1" t="s">
        <v>32</v>
      </c>
      <c r="B8" s="3">
        <v>19000000</v>
      </c>
      <c r="C8" s="3">
        <v>14500000</v>
      </c>
    </row>
    <row r="9" spans="1:3" x14ac:dyDescent="0.4">
      <c r="A9" s="1" t="s">
        <v>28</v>
      </c>
      <c r="B9" s="3">
        <v>32000000</v>
      </c>
      <c r="C9" s="3">
        <v>22000000</v>
      </c>
    </row>
    <row r="10" spans="1:3" x14ac:dyDescent="0.4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zoomScale="66" zoomScaleNormal="66" workbookViewId="0">
      <selection activeCell="G4" sqref="G4:G18"/>
    </sheetView>
  </sheetViews>
  <sheetFormatPr defaultRowHeight="17.399999999999999" x14ac:dyDescent="0.4"/>
  <cols>
    <col min="1" max="1" width="3.5" customWidth="1"/>
    <col min="2" max="2" width="11.09765625" bestFit="1" customWidth="1"/>
    <col min="4" max="4" width="11.8984375" bestFit="1" customWidth="1"/>
    <col min="5" max="5" width="12.09765625" customWidth="1"/>
    <col min="6" max="7" width="13.19921875" customWidth="1"/>
    <col min="8" max="8" width="11.8984375" bestFit="1" customWidth="1"/>
    <col min="9" max="9" width="13.09765625" customWidth="1"/>
    <col min="17" max="17" width="7.296875" customWidth="1"/>
  </cols>
  <sheetData>
    <row r="3" spans="2:7" x14ac:dyDescent="0.4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4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4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4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4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4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4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4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4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4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4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4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4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4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4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zoomScale="72" zoomScaleNormal="72" workbookViewId="0">
      <selection activeCell="A5" sqref="A5:I5"/>
    </sheetView>
  </sheetViews>
  <sheetFormatPr defaultRowHeight="17.399999999999999" x14ac:dyDescent="0.4"/>
  <cols>
    <col min="5" max="5" width="11" bestFit="1" customWidth="1"/>
    <col min="10" max="10" width="2.19921875" customWidth="1"/>
    <col min="13" max="13" width="11.8984375" bestFit="1" customWidth="1"/>
  </cols>
  <sheetData>
    <row r="2" spans="1:13" x14ac:dyDescent="0.4">
      <c r="A2" t="s">
        <v>0</v>
      </c>
    </row>
    <row r="3" spans="1:13" x14ac:dyDescent="0.4">
      <c r="A3" s="1" t="s">
        <v>68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">
      <c r="A4" s="23">
        <v>0.39930555555555602</v>
      </c>
      <c r="B4" s="24" t="s">
        <v>69</v>
      </c>
      <c r="C4" s="24" t="s">
        <v>70</v>
      </c>
      <c r="D4" s="24" t="s">
        <v>18</v>
      </c>
      <c r="E4" s="25">
        <v>9000000</v>
      </c>
      <c r="F4" s="24" t="s">
        <v>71</v>
      </c>
      <c r="G4" s="25">
        <v>5000000</v>
      </c>
      <c r="H4" s="25">
        <v>24</v>
      </c>
      <c r="I4" s="25">
        <v>225000</v>
      </c>
    </row>
    <row r="5" spans="1:13" x14ac:dyDescent="0.4">
      <c r="A5" s="23">
        <v>0.98888888888888893</v>
      </c>
      <c r="B5" s="24" t="s">
        <v>84</v>
      </c>
      <c r="C5" s="24" t="s">
        <v>85</v>
      </c>
      <c r="D5" s="24" t="s">
        <v>25</v>
      </c>
      <c r="E5" s="25">
        <v>31000000</v>
      </c>
      <c r="F5" s="24" t="s">
        <v>86</v>
      </c>
      <c r="G5" s="25">
        <v>20000000</v>
      </c>
      <c r="H5" s="25">
        <v>36</v>
      </c>
      <c r="I5" s="25">
        <v>600000</v>
      </c>
    </row>
    <row r="6" spans="1:13" x14ac:dyDescent="0.4">
      <c r="A6" s="23"/>
      <c r="B6" s="24"/>
      <c r="C6" s="24"/>
      <c r="D6" s="24"/>
      <c r="E6" s="25"/>
      <c r="F6" s="24"/>
      <c r="G6" s="25"/>
      <c r="H6" s="25"/>
      <c r="I6" s="25"/>
      <c r="L6" s="1" t="s">
        <v>4</v>
      </c>
      <c r="M6" s="1" t="s">
        <v>5</v>
      </c>
    </row>
    <row r="7" spans="1:13" x14ac:dyDescent="0.4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4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4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4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4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4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4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4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4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4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4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4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4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4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4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4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4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4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지윤 장</cp:lastModifiedBy>
  <dcterms:created xsi:type="dcterms:W3CDTF">2023-08-09T00:13:15Z</dcterms:created>
  <dcterms:modified xsi:type="dcterms:W3CDTF">2025-04-21T14:52:46Z</dcterms:modified>
</cp:coreProperties>
</file>