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Mini\Desktop\2025책시나공\2025_기출문제집_컴활1급실기_학습자료_241206 update\02 최신기출유형\09회\"/>
    </mc:Choice>
  </mc:AlternateContent>
  <xr:revisionPtr revIDLastSave="0" documentId="13_ncr:1_{27BB8059-0854-46C9-A996-8D2C30E6CFC4}" xr6:coauthVersionLast="47" xr6:coauthVersionMax="47" xr10:uidLastSave="{00000000-0000-0000-0000-000000000000}"/>
  <bookViews>
    <workbookView xWindow="-110" yWindow="-110" windowWidth="25820" windowHeight="15500" activeTab="8" xr2:uid="{812066B2-97CF-4D81-BA16-AB7A7A7E7780}"/>
  </bookViews>
  <sheets>
    <sheet name="기본작업-1" sheetId="3" r:id="rId1"/>
    <sheet name="기본작업-2" sheetId="11" r:id="rId2"/>
    <sheet name="계산작업" sheetId="1" r:id="rId3"/>
    <sheet name="분석작업-1" sheetId="4" r:id="rId4"/>
    <sheet name="온라인" sheetId="10" r:id="rId5"/>
    <sheet name="오프라인" sheetId="9" r:id="rId6"/>
    <sheet name="분석작업-2" sheetId="5" r:id="rId7"/>
    <sheet name="기타작업-1" sheetId="6" r:id="rId8"/>
    <sheet name="기타작업-2" sheetId="7" r:id="rId9"/>
    <sheet name="기타작업-3" sheetId="8" r:id="rId10"/>
  </sheets>
  <functionGroups builtInGroupCount="19"/>
  <definedNames>
    <definedName name="_xlnm._FilterDatabase" localSheetId="0" hidden="1">'기본작업-1'!$A$2:$G$26</definedName>
    <definedName name="_xlnm._FilterDatabase" localSheetId="1" hidden="1">'기본작업-2'!#REF!</definedName>
    <definedName name="_xlnm.Criteria" localSheetId="0">'기본작업-1'!$A$28:$A$29</definedName>
    <definedName name="_xlnm.Criteria" localSheetId="1">'기본작업-2'!#REF!</definedName>
    <definedName name="_xlnm.Extract" localSheetId="0">'기본작업-1'!$A$31:$E$31</definedName>
    <definedName name="_xlnm.Extract" localSheetId="1">'기본작업-2'!#REF!</definedName>
  </definedNames>
  <calcPr calcId="191029"/>
  <pivotCaches>
    <pivotCache cacheId="5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5" i="1" l="1" a="1"/>
  <c r="I35" i="1" s="1"/>
  <c r="J32" i="1" a="1"/>
  <c r="J32" i="1" s="1"/>
  <c r="J31" i="1" a="1"/>
  <c r="J31" i="1" s="1"/>
  <c r="C3" i="5"/>
  <c r="C4" i="5"/>
  <c r="C5" i="5"/>
  <c r="D3" i="5"/>
  <c r="D4" i="5"/>
  <c r="D5" i="5"/>
  <c r="C6" i="5"/>
  <c r="C7" i="5"/>
  <c r="C8" i="5"/>
  <c r="D6" i="5"/>
  <c r="D7" i="5"/>
  <c r="D8" i="5"/>
  <c r="C9" i="5"/>
  <c r="D9" i="5"/>
  <c r="C10" i="5"/>
  <c r="C17" i="5" s="1"/>
  <c r="C11" i="5"/>
  <c r="C12" i="5"/>
  <c r="C13" i="5"/>
  <c r="D10" i="5"/>
  <c r="D17" i="5" s="1"/>
  <c r="D11" i="5"/>
  <c r="D12" i="5"/>
  <c r="D13" i="5"/>
  <c r="C14" i="5"/>
  <c r="C15" i="5"/>
  <c r="C16" i="5"/>
  <c r="D14" i="5"/>
  <c r="D15" i="5"/>
  <c r="D16" i="5"/>
  <c r="C18" i="5"/>
  <c r="C24" i="5" s="1"/>
  <c r="C19" i="5"/>
  <c r="C20" i="5"/>
  <c r="D18" i="5"/>
  <c r="D24" i="5" s="1"/>
  <c r="D19" i="5"/>
  <c r="D20" i="5"/>
  <c r="C21" i="5"/>
  <c r="C22" i="5"/>
  <c r="C23" i="5"/>
  <c r="D21" i="5"/>
  <c r="D22" i="5"/>
  <c r="D23" i="5"/>
  <c r="C25" i="5"/>
  <c r="C26" i="5"/>
  <c r="D25" i="5"/>
  <c r="D26" i="5"/>
  <c r="C27" i="5"/>
  <c r="C28" i="5"/>
  <c r="C29" i="5"/>
  <c r="D27" i="5"/>
  <c r="D28" i="5"/>
  <c r="D29" i="5"/>
  <c r="C30" i="5"/>
  <c r="D30" i="5"/>
  <c r="D31" i="1" a="1"/>
  <c r="D31" i="1"/>
  <c r="E31" i="1" a="1"/>
  <c r="E31" i="1" s="1"/>
  <c r="F31" i="1" a="1"/>
  <c r="F31" i="1" s="1"/>
  <c r="D32" i="1" a="1"/>
  <c r="D32" i="1" s="1"/>
  <c r="E32" i="1" a="1"/>
  <c r="E32" i="1" s="1"/>
  <c r="F32" i="1" a="1"/>
  <c r="F32" i="1" s="1"/>
  <c r="D33" i="1" a="1"/>
  <c r="D33" i="1" s="1"/>
  <c r="E33" i="1" a="1"/>
  <c r="E33" i="1" s="1"/>
  <c r="F33" i="1" a="1"/>
  <c r="F33" i="1" s="1"/>
  <c r="D34" i="1" a="1"/>
  <c r="D34" i="1" s="1"/>
  <c r="E34" i="1" a="1"/>
  <c r="E34" i="1"/>
  <c r="F34" i="1" a="1"/>
  <c r="F34" i="1" s="1"/>
  <c r="C32" i="1" a="1"/>
  <c r="C32" i="1" s="1"/>
  <c r="C33" i="1" a="1"/>
  <c r="C33" i="1" s="1"/>
  <c r="C34" i="1" a="1"/>
  <c r="C34" i="1"/>
  <c r="C31" i="1" a="1"/>
  <c r="C31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4" i="1"/>
  <c r="A29" i="3"/>
  <c r="J4" i="1" a="1"/>
  <c r="J5" i="1" a="1"/>
  <c r="J15" i="1" a="1"/>
  <c r="J25" i="1" a="1"/>
  <c r="J22" i="1" a="1"/>
  <c r="J6" i="1" a="1"/>
  <c r="J16" i="1" a="1"/>
  <c r="J26" i="1" a="1"/>
  <c r="J7" i="1" a="1"/>
  <c r="J17" i="1" a="1"/>
  <c r="J27" i="1" a="1"/>
  <c r="J21" i="1" a="1"/>
  <c r="J23" i="1" a="1"/>
  <c r="J24" i="1" a="1"/>
  <c r="J8" i="1" a="1"/>
  <c r="J18" i="1" a="1"/>
  <c r="J9" i="1" a="1"/>
  <c r="J19" i="1" a="1"/>
  <c r="J10" i="1" a="1"/>
  <c r="J20" i="1" a="1"/>
  <c r="J11" i="1" a="1"/>
  <c r="J12" i="1" a="1"/>
  <c r="J13" i="1" a="1"/>
  <c r="J14" i="1" a="1"/>
  <c r="J4" i="1" l="1"/>
  <c r="J14" i="1"/>
  <c r="J13" i="1"/>
  <c r="J12" i="1"/>
  <c r="J11" i="1"/>
  <c r="J20" i="1"/>
  <c r="J10" i="1"/>
  <c r="J19" i="1"/>
  <c r="J9" i="1"/>
  <c r="J18" i="1"/>
  <c r="J8" i="1"/>
  <c r="J24" i="1"/>
  <c r="J23" i="1"/>
  <c r="J21" i="1"/>
  <c r="J27" i="1"/>
  <c r="J17" i="1"/>
  <c r="J7" i="1"/>
  <c r="J26" i="1"/>
  <c r="J16" i="1"/>
  <c r="J6" i="1"/>
  <c r="J22" i="1"/>
  <c r="J25" i="1"/>
  <c r="J15" i="1"/>
  <c r="J5" i="1"/>
  <c r="G3" i="8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4EAD9FB-A698-46CA-8CCF-4E510A8BCA1A}" keepAlive="1" name="쿼리 - 상반기판매" description="통합 문서의 '상반기판매' 쿼리에 대한 연결입니다." type="5" refreshedVersion="8" background="1">
    <dbPr connection="Provider=Microsoft.Mashup.OleDb.1;Data Source=$Workbook$;Location=상반기판매;Extended Properties=&quot;&quot;" command="SELECT * FROM [상반기판매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<sst xmlns="http://schemas.openxmlformats.org/spreadsheetml/2006/main" count="545" uniqueCount="169">
  <si>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</si>
  <si>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</si>
  <si>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</si>
  <si>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</si>
  <si>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</si>
  <si>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</si>
  <si>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</si>
  <si>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</si>
  <si>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</si>
  <si>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</si>
  <si>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</si>
  <si>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</si>
  <si>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</si>
  <si>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</si>
  <si>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</si>
  <si>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</si>
  <si>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</si>
  <si>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</si>
  <si>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</si>
  <si>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</si>
  <si>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</si>
  <si>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</si>
  <si>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</si>
  <si>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</si>
  <si>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</si>
  <si>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</si>
  <si>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</si>
  <si>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</si>
  <si>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</si>
  <si>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</si>
  <si>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</si>
  <si>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</si>
  <si>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</si>
  <si>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</si>
  <si>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</si>
  <si>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</si>
  <si>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</si>
  <si>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</si>
  <si>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</si>
  <si>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</si>
  <si>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</si>
  <si>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</si>
  <si>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</si>
  <si>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</si>
  <si>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</si>
  <si>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</si>
  <si>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</si>
  <si>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</si>
  <si>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</si>
  <si>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</si>
  <si>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</si>
  <si>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</si>
  <si>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</si>
  <si>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</si>
  <si>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</si>
  <si>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</si>
  <si>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</si>
  <si>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</si>
  <si>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</si>
  <si>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</si>
  <si>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</si>
  <si>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</si>
  <si>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</si>
  <si>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</si>
  <si>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</si>
  <si>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요양보호</t>
    <phoneticPr fontId="1" type="noConversion"/>
  </si>
  <si>
    <t>처방번호</t>
  </si>
  <si>
    <t>가입자일련번호</t>
  </si>
  <si>
    <t>성별</t>
  </si>
  <si>
    <t>연령대코드</t>
  </si>
  <si>
    <t>시도</t>
  </si>
  <si>
    <t>성분코드</t>
  </si>
  <si>
    <t>성분정보</t>
  </si>
  <si>
    <t>일회투약량</t>
  </si>
  <si>
    <t>일일투약량</t>
  </si>
  <si>
    <t>총투여일수</t>
  </si>
  <si>
    <t>단가</t>
  </si>
  <si>
    <t>453555-3</t>
  </si>
  <si>
    <t>여성</t>
  </si>
  <si>
    <t>서울</t>
  </si>
  <si>
    <t>155638AOS</t>
  </si>
  <si>
    <t>내복점안제</t>
  </si>
  <si>
    <t>239850-1</t>
  </si>
  <si>
    <t>207631CTR</t>
  </si>
  <si>
    <t>외용서방형정제</t>
  </si>
  <si>
    <t>239850-2</t>
  </si>
  <si>
    <t>경기</t>
  </si>
  <si>
    <t>214144ATR</t>
  </si>
  <si>
    <t>내복서방형정제</t>
  </si>
  <si>
    <t>453555-7</t>
  </si>
  <si>
    <t>남성</t>
  </si>
  <si>
    <t>244677COS</t>
  </si>
  <si>
    <t>외용점안제</t>
  </si>
  <si>
    <t>487036-4</t>
  </si>
  <si>
    <t>246537BOS</t>
  </si>
  <si>
    <t>주세점안제</t>
  </si>
  <si>
    <t>855434-3</t>
  </si>
  <si>
    <t>281792BSY</t>
  </si>
  <si>
    <t>주세시럽제</t>
  </si>
  <si>
    <t>701855-2</t>
  </si>
  <si>
    <t>제주</t>
  </si>
  <si>
    <t>284511ASY</t>
  </si>
  <si>
    <t>내복시럽제</t>
  </si>
  <si>
    <t>792876-1</t>
  </si>
  <si>
    <t>343464CCH</t>
  </si>
  <si>
    <t>외용경질캡슐제</t>
  </si>
  <si>
    <t>145694-2</t>
  </si>
  <si>
    <t>402974ATB</t>
  </si>
  <si>
    <t>내복정제</t>
  </si>
  <si>
    <t>453555-1</t>
  </si>
  <si>
    <t>445202BTB</t>
  </si>
  <si>
    <t>주세정제</t>
  </si>
  <si>
    <t>745444-1</t>
  </si>
  <si>
    <t>479834BSY</t>
  </si>
  <si>
    <t>145694-1</t>
  </si>
  <si>
    <t>481914AOS</t>
  </si>
  <si>
    <t>701855-3</t>
  </si>
  <si>
    <t>512521ASY</t>
  </si>
  <si>
    <t>239850-6</t>
  </si>
  <si>
    <t>523910AOS</t>
  </si>
  <si>
    <t>239850-4</t>
  </si>
  <si>
    <t>543445BCH</t>
  </si>
  <si>
    <t>주세경질캡슐제</t>
  </si>
  <si>
    <t>855434-1</t>
  </si>
  <si>
    <t>548972ASY</t>
  </si>
  <si>
    <t>701855-1</t>
  </si>
  <si>
    <t>569383ATB</t>
  </si>
  <si>
    <t>145694-4</t>
  </si>
  <si>
    <t>582870COS</t>
  </si>
  <si>
    <t>937768-1</t>
  </si>
  <si>
    <t>586102CTR</t>
  </si>
  <si>
    <t>487036-3</t>
  </si>
  <si>
    <t>620597BCH</t>
  </si>
  <si>
    <t>487036-1</t>
  </si>
  <si>
    <t>631644BOS</t>
  </si>
  <si>
    <t>453555-5</t>
  </si>
  <si>
    <t>649236BOS</t>
  </si>
  <si>
    <t>453555-4</t>
  </si>
  <si>
    <t>652155BCH</t>
  </si>
  <si>
    <t>453555-2</t>
  </si>
  <si>
    <t>680668ACH</t>
  </si>
  <si>
    <t>내복경질캡슐제</t>
  </si>
  <si>
    <t>145694-3</t>
  </si>
  <si>
    <t>708898CTR</t>
  </si>
  <si>
    <t>284064-1</t>
  </si>
  <si>
    <t>734029BTB</t>
  </si>
  <si>
    <t>855434-2</t>
  </si>
  <si>
    <t>743202ACH</t>
  </si>
  <si>
    <t>239850-7</t>
  </si>
  <si>
    <t>743874AOS</t>
  </si>
  <si>
    <t>239850-5</t>
  </si>
  <si>
    <t>764116BTR</t>
  </si>
  <si>
    <t>주세서방형정제</t>
  </si>
  <si>
    <t>239850-3</t>
  </si>
  <si>
    <t>806414CCH</t>
  </si>
  <si>
    <t>453555-6</t>
  </si>
  <si>
    <t>825634COS</t>
  </si>
  <si>
    <t>487036-2</t>
  </si>
  <si>
    <t>925427CTR</t>
  </si>
  <si>
    <t>423576-1</t>
  </si>
  <si>
    <t>947008BTR</t>
  </si>
  <si>
    <t>조건</t>
    <phoneticPr fontId="1" type="noConversion"/>
  </si>
  <si>
    <t>총합계</t>
  </si>
  <si>
    <t>합계 : 수량</t>
  </si>
  <si>
    <t>합계 : 금액</t>
  </si>
  <si>
    <t>고객코드2</t>
  </si>
  <si>
    <t>온라인 요약</t>
  </si>
  <si>
    <t>오프라인 요약</t>
  </si>
  <si>
    <t>1급 09회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</si>
</sst>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.0"/>
    <numFmt numFmtId="177" formatCode="* #,##0;\-* #,##0;* \-"/>
    <numFmt numFmtId="178" formatCode="@&quot;님&quot;"/>
    <numFmt numFmtId="179" formatCode="[Red][&gt;=50000]#,##0&quot;원 [10%할인]&quot;;[&gt;=10000]#,##0&quot;원 [5%할인]&quot;;#,##0&quot;원 [할인안됨]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4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6" tint="0.79998168889431442"/>
        <bgColor theme="6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</cellStyleXfs>
  <cellXfs count="3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4" borderId="3" xfId="2" applyFont="1" applyFill="1" applyBorder="1" applyAlignment="1">
      <alignment horizontal="center"/>
    </xf>
    <xf numFmtId="0" fontId="6" fillId="4" borderId="4" xfId="2" applyFont="1" applyFill="1" applyBorder="1" applyAlignment="1">
      <alignment horizontal="center"/>
    </xf>
    <xf numFmtId="0" fontId="7" fillId="5" borderId="5" xfId="2" applyFont="1" applyFill="1" applyBorder="1" applyAlignment="1">
      <alignment horizontal="center" wrapText="1"/>
    </xf>
    <xf numFmtId="176" fontId="7" fillId="5" borderId="5" xfId="2" applyNumberFormat="1" applyFont="1" applyFill="1" applyBorder="1" applyAlignment="1">
      <alignment horizontal="right" wrapText="1"/>
    </xf>
    <xf numFmtId="0" fontId="7" fillId="5" borderId="5" xfId="2" applyFont="1" applyFill="1" applyBorder="1" applyAlignment="1">
      <alignment horizontal="right" wrapText="1"/>
    </xf>
    <xf numFmtId="177" fontId="7" fillId="5" borderId="6" xfId="2" applyNumberFormat="1" applyFont="1" applyFill="1" applyBorder="1" applyAlignment="1">
      <alignment horizontal="right" wrapText="1"/>
    </xf>
    <xf numFmtId="0" fontId="7" fillId="0" borderId="7" xfId="2" applyFont="1" applyBorder="1" applyAlignment="1">
      <alignment horizontal="center" wrapText="1"/>
    </xf>
    <xf numFmtId="176" fontId="7" fillId="0" borderId="7" xfId="2" applyNumberFormat="1" applyFont="1" applyBorder="1" applyAlignment="1">
      <alignment horizontal="right" wrapText="1"/>
    </xf>
    <xf numFmtId="0" fontId="7" fillId="0" borderId="7" xfId="2" applyFont="1" applyBorder="1" applyAlignment="1">
      <alignment horizontal="right" wrapText="1"/>
    </xf>
    <xf numFmtId="177" fontId="7" fillId="0" borderId="8" xfId="2" applyNumberFormat="1" applyFont="1" applyBorder="1" applyAlignment="1">
      <alignment horizontal="right" wrapText="1"/>
    </xf>
    <xf numFmtId="0" fontId="7" fillId="5" borderId="7" xfId="2" applyFont="1" applyFill="1" applyBorder="1" applyAlignment="1">
      <alignment horizontal="center" wrapText="1"/>
    </xf>
    <xf numFmtId="176" fontId="7" fillId="5" borderId="7" xfId="2" applyNumberFormat="1" applyFont="1" applyFill="1" applyBorder="1" applyAlignment="1">
      <alignment horizontal="right" wrapText="1"/>
    </xf>
    <xf numFmtId="0" fontId="7" fillId="5" borderId="7" xfId="2" applyFont="1" applyFill="1" applyBorder="1" applyAlignment="1">
      <alignment horizontal="right" wrapText="1"/>
    </xf>
    <xf numFmtId="177" fontId="7" fillId="5" borderId="8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center" wrapText="1"/>
    </xf>
    <xf numFmtId="176" fontId="7" fillId="5" borderId="9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right" wrapText="1"/>
    </xf>
    <xf numFmtId="177" fontId="7" fillId="5" borderId="10" xfId="2" applyNumberFormat="1" applyFont="1" applyFill="1" applyBorder="1" applyAlignment="1">
      <alignment horizontal="right" wrapText="1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2" fontId="0" fillId="0" borderId="0" xfId="0" applyNumberFormat="1">
      <alignment vertical="center"/>
    </xf>
    <xf numFmtId="0" fontId="0" fillId="0" borderId="0" xfId="0" applyBorder="1" applyAlignment="1">
      <alignment horizontal="center" vertical="center"/>
    </xf>
    <xf numFmtId="41" fontId="0" fillId="0" borderId="0" xfId="0" applyNumberFormat="1" applyBorder="1" applyAlignment="1">
      <alignment horizontal="center" vertical="center"/>
    </xf>
    <xf numFmtId="41" fontId="0" fillId="0" borderId="0" xfId="0" applyNumberFormat="1">
      <alignment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31890379-66AF-48C1-90A8-19FCD9B3E602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분류별 수량과 판매금액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031167935"/>
        <c:axId val="2035993999"/>
      </c:barChart>
      <c:lineChart>
        <c:grouping val="standard"/>
        <c:varyColors val="0"/>
        <c:ser>
          <c:idx val="0"/>
          <c:order val="0"/>
          <c:tx>
            <c:v>판매수량</c:v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6615439"/>
        <c:axId val="996614959"/>
      </c:lineChart>
      <c:catAx>
        <c:axId val="2031167935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분류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autoZero"/>
        <c:auto val="1"/>
        <c:lblAlgn val="ctr"/>
        <c:lblOffset val="100"/>
        <c:noMultiLvlLbl val="0"/>
      </c:catAx>
      <c:valAx>
        <c:axId val="203599399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valAx>
        <c:axId val="996614959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수량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96615439"/>
        <c:crosses val="max"/>
        <c:crossBetween val="between"/>
      </c:valAx>
      <c:catAx>
        <c:axId val="996615439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99661495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svgsilh.com/ko/image/1639328.html" TargetMode="Externa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1009650</xdr:colOff>
      <xdr:row>0</xdr:row>
      <xdr:rowOff>0</xdr:rowOff>
    </xdr:from>
    <xdr:to>
      <xdr:col>4</xdr:col>
      <xdr:colOff>54944</xdr:colOff>
      <xdr:row>2</xdr:row>
      <xdr:rowOff>19051</xdr:rowOff>
    </xdr:to>
    <xdr:pic>
      <xdr:nvPicPr>
        <xdr:cNvPr id="2" name="그래픽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1790700" y="0"/>
          <a:ext cx="1798019" cy="15049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660399</xdr:colOff>
      <xdr:row>8</xdr:row>
      <xdr:rowOff>0</xdr:rowOff>
    </xdr:from>
    <xdr:to>
      <xdr:col>8</xdr:col>
      <xdr:colOff>660399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8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8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할인표시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50800</xdr:colOff>
          <xdr:row>2</xdr:row>
          <xdr:rowOff>203200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9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ni" refreshedDate="46233.388187384262" backgroundQuery="1" createdVersion="8" refreshedVersion="8" minRefreshableVersion="3" recordCount="24" xr:uid="{720829C7-CBAC-412B-A01A-27FB120A14CA}">
  <cacheSource type="external" connectionId="1"/>
  <cacheFields count="10">
    <cacheField name="분류" numFmtId="0">
      <sharedItems count="4">
        <s v="컴퓨터"/>
        <s v="소설"/>
        <s v="취미/레저"/>
        <s v="사회과학"/>
      </sharedItems>
    </cacheField>
    <cacheField name="고객코드" numFmtId="0">
      <sharedItems count="17">
        <s v="I001"/>
        <s v="O050"/>
        <s v="O051"/>
        <s v="I006"/>
        <s v="O009"/>
        <s v="I025"/>
        <s v="I007"/>
        <s v="I010"/>
        <s v="O003"/>
        <s v="O028"/>
        <s v="I046"/>
        <s v="O015"/>
        <s v="I005"/>
        <s v="O020"/>
        <s v="I009"/>
        <s v="I008"/>
        <s v="O025"/>
      </sharedItems>
      <fieldGroup par="9"/>
    </cacheField>
    <cacheField name="도서번호" numFmtId="0">
      <sharedItems count="23">
        <s v="C10-519"/>
        <s v="J10-250"/>
        <s v="G10-454"/>
        <s v="S10-152"/>
        <s v="C20-250"/>
        <s v="C10-120"/>
        <s v="G20-512"/>
        <s v="J10-354"/>
        <s v="J30-574"/>
        <s v="G10-152"/>
        <s v="G30-474"/>
        <s v="J10-415"/>
        <s v="S30-541"/>
        <s v="C10-514"/>
        <s v="S30-414"/>
        <s v="S10-412"/>
        <s v="G10-455"/>
        <s v="J20-541"/>
        <s v="C10-654"/>
        <s v="G40-552"/>
        <s v="G30-411"/>
        <s v="J10-441"/>
        <s v="C30-551"/>
      </sharedItems>
    </cacheField>
    <cacheField name="판매일" numFmtId="0">
      <sharedItems containsSemiMixedTypes="0" containsNonDate="0" containsDate="1" containsString="0" minDate="2004-02-15T00:00:00" maxDate="2020-05-22T00:00:00" count="22">
        <d v="2020-01-01T00:00:00"/>
        <d v="2020-03-05T00:00:00"/>
        <d v="2020-04-14T00:00:00"/>
        <d v="2020-02-15T00:00:00"/>
        <d v="2020-02-03T00:00:00"/>
        <d v="2020-01-26T00:00:00"/>
        <d v="2020-03-02T00:00:00"/>
        <d v="2020-04-05T00:00:00"/>
        <d v="2020-03-23T00:00:00"/>
        <d v="2020-01-12T00:00:00"/>
        <d v="2020-03-06T00:00:00"/>
        <d v="2020-05-21T00:00:00"/>
        <d v="2020-03-15T00:00:00"/>
        <d v="2020-04-15T00:00:00"/>
        <d v="2020-02-05T00:00:00"/>
        <d v="2020-03-22T00:00:00"/>
        <d v="2020-01-22T00:00:00"/>
        <d v="2004-02-15T00:00:00"/>
        <d v="2020-04-12T00:00:00"/>
        <d v="2020-03-17T00:00:00"/>
        <d v="2020-03-27T00:00:00"/>
        <d v="2020-04-20T00:00:00"/>
      </sharedItems>
    </cacheField>
    <cacheField name="반품가능일" numFmtId="0">
      <sharedItems containsSemiMixedTypes="0" containsNonDate="0" containsDate="1" containsString="0" minDate="2020-01-08T00:00:00" maxDate="2020-05-29T00:00:00" count="21">
        <d v="2020-01-08T00:00:00"/>
        <d v="2020-03-12T00:00:00"/>
        <d v="2020-04-21T00:00:00"/>
        <d v="2020-02-21T00:00:00"/>
        <d v="2020-02-10T00:00:00"/>
        <d v="2020-01-31T00:00:00"/>
        <d v="2020-03-07T00:00:00"/>
        <d v="2020-04-11T00:00:00"/>
        <d v="2020-03-28T00:00:00"/>
        <d v="2020-01-17T00:00:00"/>
        <d v="2020-03-13T00:00:00"/>
        <d v="2020-05-28T00:00:00"/>
        <d v="2020-03-21T00:00:00"/>
        <d v="2020-04-22T00:00:00"/>
        <d v="2020-02-12T00:00:00"/>
        <d v="2020-01-29T00:00:00"/>
        <d v="2020-02-20T00:00:00"/>
        <d v="2020-04-18T00:00:00"/>
        <d v="2020-03-24T00:00:00"/>
        <d v="2020-04-03T00:00:00"/>
        <d v="2020-04-25T00:00:00"/>
      </sharedItems>
    </cacheField>
    <cacheField name="수량" numFmtId="0">
      <sharedItems containsSemiMixedTypes="0" containsString="0" containsNumber="1" containsInteger="1" minValue="1" maxValue="12" count="11">
        <n v="10"/>
        <n v="5"/>
        <n v="7"/>
        <n v="3"/>
        <n v="8"/>
        <n v="2"/>
        <n v="1"/>
        <n v="4"/>
        <n v="12"/>
        <n v="6"/>
        <n v="9"/>
      </sharedItems>
    </cacheField>
    <cacheField name="정가" numFmtId="0">
      <sharedItems containsSemiMixedTypes="0" containsString="0" containsNumber="1" containsInteger="1" minValue="2000" maxValue="22000" count="12">
        <n v="19800"/>
        <n v="12000"/>
        <n v="9900"/>
        <n v="15000"/>
        <n v="17000"/>
        <n v="11000"/>
        <n v="22000"/>
        <n v="17600"/>
        <n v="8800"/>
        <n v="2000"/>
        <n v="10000"/>
        <n v="7000"/>
      </sharedItems>
    </cacheField>
    <cacheField name="금액" numFmtId="0">
      <sharedItems containsSemiMixedTypes="0" containsString="0" containsNumber="1" containsInteger="1" minValue="8800" maxValue="264000" count="23">
        <n v="198000"/>
        <n v="99000"/>
        <n v="84000"/>
        <n v="29700"/>
        <n v="79200"/>
        <n v="30000"/>
        <n v="36000"/>
        <n v="19800"/>
        <n v="68000"/>
        <n v="49500"/>
        <n v="44000"/>
        <n v="264000"/>
        <n v="118800"/>
        <n v="39600"/>
        <n v="158400"/>
        <n v="11000"/>
        <n v="61600"/>
        <n v="17600"/>
        <n v="12000"/>
        <n v="10000"/>
        <n v="8800"/>
        <n v="56000"/>
        <n v="15000"/>
      </sharedItems>
    </cacheField>
    <cacheField name="할인금액" numFmtId="0">
      <sharedItems containsSemiMixedTypes="0" containsString="0" containsNumber="1" containsInteger="1" minValue="8360" maxValue="250800" count="23">
        <n v="188100"/>
        <n v="94050"/>
        <n v="79800"/>
        <n v="26730"/>
        <n v="75240"/>
        <n v="28500"/>
        <n v="30600"/>
        <n v="18810"/>
        <n v="57800"/>
        <n v="47025"/>
        <n v="41800"/>
        <n v="250800"/>
        <n v="106920"/>
        <n v="35640"/>
        <n v="142560"/>
        <n v="10450"/>
        <n v="58520"/>
        <n v="15840"/>
        <n v="11400"/>
        <n v="8500"/>
        <n v="8360"/>
        <n v="53200"/>
        <n v="14250"/>
      </sharedItems>
    </cacheField>
    <cacheField name="고객코드2" numFmtId="0" databaseField="0">
      <fieldGroup base="1">
        <discretePr count="17">
          <x v="0"/>
          <x v="1"/>
          <x v="1"/>
          <x v="0"/>
          <x v="1"/>
          <x v="0"/>
          <x v="0"/>
          <x v="0"/>
          <x v="1"/>
          <x v="1"/>
          <x v="0"/>
          <x v="1"/>
          <x v="0"/>
          <x v="1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</r>
  <r>
    <x v="1"/>
    <x v="1"/>
    <x v="1"/>
    <x v="1"/>
    <x v="1"/>
    <x v="1"/>
    <x v="0"/>
    <x v="1"/>
    <x v="1"/>
  </r>
  <r>
    <x v="2"/>
    <x v="2"/>
    <x v="2"/>
    <x v="2"/>
    <x v="2"/>
    <x v="2"/>
    <x v="1"/>
    <x v="2"/>
    <x v="2"/>
  </r>
  <r>
    <x v="3"/>
    <x v="3"/>
    <x v="3"/>
    <x v="3"/>
    <x v="3"/>
    <x v="3"/>
    <x v="2"/>
    <x v="3"/>
    <x v="3"/>
  </r>
  <r>
    <x v="0"/>
    <x v="1"/>
    <x v="4"/>
    <x v="4"/>
    <x v="4"/>
    <x v="4"/>
    <x v="2"/>
    <x v="4"/>
    <x v="4"/>
  </r>
  <r>
    <x v="0"/>
    <x v="4"/>
    <x v="5"/>
    <x v="5"/>
    <x v="5"/>
    <x v="5"/>
    <x v="3"/>
    <x v="5"/>
    <x v="5"/>
  </r>
  <r>
    <x v="2"/>
    <x v="5"/>
    <x v="6"/>
    <x v="6"/>
    <x v="6"/>
    <x v="3"/>
    <x v="1"/>
    <x v="6"/>
    <x v="6"/>
  </r>
  <r>
    <x v="1"/>
    <x v="6"/>
    <x v="7"/>
    <x v="7"/>
    <x v="7"/>
    <x v="6"/>
    <x v="0"/>
    <x v="7"/>
    <x v="7"/>
  </r>
  <r>
    <x v="1"/>
    <x v="7"/>
    <x v="8"/>
    <x v="8"/>
    <x v="8"/>
    <x v="7"/>
    <x v="4"/>
    <x v="8"/>
    <x v="8"/>
  </r>
  <r>
    <x v="2"/>
    <x v="8"/>
    <x v="9"/>
    <x v="9"/>
    <x v="9"/>
    <x v="1"/>
    <x v="2"/>
    <x v="9"/>
    <x v="9"/>
  </r>
  <r>
    <x v="2"/>
    <x v="9"/>
    <x v="10"/>
    <x v="10"/>
    <x v="10"/>
    <x v="7"/>
    <x v="5"/>
    <x v="10"/>
    <x v="10"/>
  </r>
  <r>
    <x v="1"/>
    <x v="10"/>
    <x v="11"/>
    <x v="11"/>
    <x v="11"/>
    <x v="8"/>
    <x v="6"/>
    <x v="11"/>
    <x v="11"/>
  </r>
  <r>
    <x v="3"/>
    <x v="3"/>
    <x v="12"/>
    <x v="12"/>
    <x v="12"/>
    <x v="9"/>
    <x v="0"/>
    <x v="12"/>
    <x v="12"/>
  </r>
  <r>
    <x v="0"/>
    <x v="3"/>
    <x v="13"/>
    <x v="13"/>
    <x v="13"/>
    <x v="0"/>
    <x v="2"/>
    <x v="1"/>
    <x v="1"/>
  </r>
  <r>
    <x v="3"/>
    <x v="6"/>
    <x v="14"/>
    <x v="14"/>
    <x v="14"/>
    <x v="5"/>
    <x v="0"/>
    <x v="13"/>
    <x v="13"/>
  </r>
  <r>
    <x v="3"/>
    <x v="11"/>
    <x v="15"/>
    <x v="15"/>
    <x v="8"/>
    <x v="10"/>
    <x v="7"/>
    <x v="14"/>
    <x v="14"/>
  </r>
  <r>
    <x v="2"/>
    <x v="12"/>
    <x v="16"/>
    <x v="7"/>
    <x v="7"/>
    <x v="6"/>
    <x v="5"/>
    <x v="15"/>
    <x v="15"/>
  </r>
  <r>
    <x v="1"/>
    <x v="11"/>
    <x v="17"/>
    <x v="16"/>
    <x v="15"/>
    <x v="2"/>
    <x v="8"/>
    <x v="16"/>
    <x v="16"/>
  </r>
  <r>
    <x v="3"/>
    <x v="13"/>
    <x v="3"/>
    <x v="17"/>
    <x v="16"/>
    <x v="6"/>
    <x v="7"/>
    <x v="17"/>
    <x v="17"/>
  </r>
  <r>
    <x v="0"/>
    <x v="14"/>
    <x v="18"/>
    <x v="18"/>
    <x v="17"/>
    <x v="9"/>
    <x v="9"/>
    <x v="18"/>
    <x v="18"/>
  </r>
  <r>
    <x v="2"/>
    <x v="15"/>
    <x v="19"/>
    <x v="19"/>
    <x v="18"/>
    <x v="6"/>
    <x v="10"/>
    <x v="19"/>
    <x v="19"/>
  </r>
  <r>
    <x v="2"/>
    <x v="13"/>
    <x v="20"/>
    <x v="20"/>
    <x v="19"/>
    <x v="6"/>
    <x v="8"/>
    <x v="20"/>
    <x v="20"/>
  </r>
  <r>
    <x v="1"/>
    <x v="16"/>
    <x v="21"/>
    <x v="0"/>
    <x v="0"/>
    <x v="4"/>
    <x v="11"/>
    <x v="21"/>
    <x v="21"/>
  </r>
  <r>
    <x v="0"/>
    <x v="16"/>
    <x v="22"/>
    <x v="21"/>
    <x v="20"/>
    <x v="6"/>
    <x v="3"/>
    <x v="22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DA21CB3-594A-43EF-9F4B-63287B8B9AB0}" name="피벗 테이블1" cacheId="5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B4:E15" firstHeaderRow="0" firstDataRow="1" firstDataCol="2" rowPageCount="1" colPageCount="1"/>
  <pivotFields count="10">
    <pivotField axis="axisPage" compact="0" subtotalTop="0" multipleItemSelectionAllowed="1" showAll="0">
      <items count="5">
        <item h="1" x="0"/>
        <item h="1" x="3"/>
        <item x="1"/>
        <item h="1" x="2"/>
        <item t="default"/>
      </items>
    </pivotField>
    <pivotField axis="axisRow" compact="0" subtotalTop="0" showAll="0">
      <items count="18">
        <item x="0"/>
        <item x="12"/>
        <item x="3"/>
        <item x="6"/>
        <item x="15"/>
        <item x="14"/>
        <item x="7"/>
        <item x="5"/>
        <item x="10"/>
        <item x="8"/>
        <item x="4"/>
        <item x="11"/>
        <item x="13"/>
        <item x="16"/>
        <item x="9"/>
        <item x="1"/>
        <item x="2"/>
        <item t="default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showAll="0"/>
    <pivotField compact="0" subtotalTop="0" showAll="0"/>
    <pivotField axis="axisRow" compact="0" subtotalTop="0" showAll="0">
      <items count="3">
        <item n="온라인" x="0"/>
        <item n="오프라인" x="1"/>
        <item t="default"/>
      </items>
    </pivotField>
  </pivotFields>
  <rowFields count="2">
    <field x="9"/>
    <field x="1"/>
  </rowFields>
  <rowItems count="11">
    <i>
      <x/>
    </i>
    <i r="1">
      <x v="3"/>
    </i>
    <i r="1">
      <x v="6"/>
    </i>
    <i r="1">
      <x v="8"/>
    </i>
    <i t="default">
      <x/>
    </i>
    <i>
      <x v="1"/>
    </i>
    <i r="1">
      <x v="11"/>
    </i>
    <i r="1">
      <x v="13"/>
    </i>
    <i r="1">
      <x v="15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합계 : 수량" fld="5" baseField="0" baseItem="0"/>
    <dataField name="합계 : 금액" fld="7" baseField="9" baseItem="1" numFmtId="42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4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/>
  <dimension ref="A2:G36"/>
  <sheetViews>
    <sheetView workbookViewId="0">
      <selection activeCell="I23" sqref="I23"/>
    </sheetView>
  </sheetViews>
  <sheetFormatPr defaultRowHeight="17" x14ac:dyDescent="0.45"/>
  <cols>
    <col min="1" max="1" width="13.25" bestFit="1" customWidth="1"/>
    <col min="3" max="3" width="9.75" bestFit="1" customWidth="1"/>
    <col min="6" max="6" width="9.08203125" bestFit="1" customWidth="1"/>
    <col min="7" max="7" width="11.25" bestFit="1" customWidth="1"/>
  </cols>
  <sheetData>
    <row r="2" spans="1:7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5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5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</row>
    <row r="5" spans="1:7" x14ac:dyDescent="0.45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5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7" x14ac:dyDescent="0.45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</row>
    <row r="8" spans="1:7" x14ac:dyDescent="0.45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</row>
    <row r="9" spans="1:7" x14ac:dyDescent="0.45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</row>
    <row r="10" spans="1:7" x14ac:dyDescent="0.45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</row>
    <row r="11" spans="1:7" x14ac:dyDescent="0.45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</row>
    <row r="12" spans="1:7" x14ac:dyDescent="0.45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7" x14ac:dyDescent="0.45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</row>
    <row r="14" spans="1:7" x14ac:dyDescent="0.45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  <row r="15" spans="1:7" x14ac:dyDescent="0.45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7" x14ac:dyDescent="0.45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7" x14ac:dyDescent="0.45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</row>
    <row r="18" spans="1:7" x14ac:dyDescent="0.45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</row>
    <row r="19" spans="1:7" x14ac:dyDescent="0.45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</row>
    <row r="20" spans="1:7" x14ac:dyDescent="0.45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</row>
    <row r="21" spans="1:7" x14ac:dyDescent="0.45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</row>
    <row r="22" spans="1:7" x14ac:dyDescent="0.45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</row>
    <row r="23" spans="1:7" x14ac:dyDescent="0.45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</row>
    <row r="24" spans="1:7" x14ac:dyDescent="0.45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</row>
    <row r="25" spans="1:7" x14ac:dyDescent="0.45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</row>
    <row r="26" spans="1:7" x14ac:dyDescent="0.45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</row>
    <row r="28" spans="1:7" x14ac:dyDescent="0.45">
      <c r="A28" t="s">
        <v>161</v>
      </c>
    </row>
    <row r="29" spans="1:7" x14ac:dyDescent="0.45">
      <c r="A29" t="b">
        <f>AND(G3&gt;=AVERAGE($G$3:$G$26),OR(C3="컴퓨터",C3="사회과학"))</f>
        <v>1</v>
      </c>
    </row>
    <row r="31" spans="1:7" x14ac:dyDescent="0.45">
      <c r="A31" s="1" t="s">
        <v>0</v>
      </c>
      <c r="B31" s="1" t="s">
        <v>2</v>
      </c>
      <c r="C31" s="1" t="s">
        <v>3</v>
      </c>
      <c r="D31" s="1" t="s">
        <v>4</v>
      </c>
      <c r="E31" s="1" t="s">
        <v>6</v>
      </c>
    </row>
    <row r="32" spans="1:7" x14ac:dyDescent="0.45">
      <c r="A32" s="2">
        <v>43833</v>
      </c>
      <c r="B32" s="1" t="s">
        <v>8</v>
      </c>
      <c r="C32" s="1" t="s">
        <v>9</v>
      </c>
      <c r="D32" s="1">
        <v>10</v>
      </c>
      <c r="E32" s="3">
        <v>188100</v>
      </c>
    </row>
    <row r="33" spans="1:5" x14ac:dyDescent="0.45">
      <c r="A33" s="2">
        <v>43905</v>
      </c>
      <c r="B33" s="1" t="s">
        <v>14</v>
      </c>
      <c r="C33" s="1" t="s">
        <v>16</v>
      </c>
      <c r="D33" s="1">
        <v>6</v>
      </c>
      <c r="E33" s="3">
        <v>106920</v>
      </c>
    </row>
    <row r="34" spans="1:5" x14ac:dyDescent="0.45">
      <c r="A34" s="2">
        <v>43936</v>
      </c>
      <c r="B34" s="1" t="s">
        <v>8</v>
      </c>
      <c r="C34" s="1" t="s">
        <v>17</v>
      </c>
      <c r="D34" s="1">
        <v>10</v>
      </c>
      <c r="E34" s="3">
        <v>94050</v>
      </c>
    </row>
    <row r="35" spans="1:5" x14ac:dyDescent="0.45">
      <c r="A35" s="2">
        <v>43912</v>
      </c>
      <c r="B35" s="1" t="s">
        <v>14</v>
      </c>
      <c r="C35" s="1" t="s">
        <v>38</v>
      </c>
      <c r="D35" s="1">
        <v>9</v>
      </c>
      <c r="E35" s="3">
        <v>142560</v>
      </c>
    </row>
    <row r="36" spans="1:5" x14ac:dyDescent="0.45">
      <c r="A36" s="2">
        <v>43864</v>
      </c>
      <c r="B36" s="1" t="s">
        <v>8</v>
      </c>
      <c r="C36" s="1" t="s">
        <v>47</v>
      </c>
      <c r="D36" s="1">
        <v>8</v>
      </c>
      <c r="E36" s="3">
        <v>75240</v>
      </c>
    </row>
  </sheetData>
  <phoneticPr fontId="1" type="noConversion"/>
  <conditionalFormatting sqref="A3:G26">
    <cfRule type="expression" dxfId="0" priority="1">
      <formula>OR($A3=MAX($A$3:$A$26),$A3=MIN($A$3:$A$26))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L21"/>
  <sheetViews>
    <sheetView workbookViewId="0">
      <selection activeCell="I13" sqref="I13"/>
    </sheetView>
  </sheetViews>
  <sheetFormatPr defaultRowHeight="17" x14ac:dyDescent="0.45"/>
  <cols>
    <col min="1" max="1" width="11.08203125" bestFit="1" customWidth="1"/>
    <col min="12" max="12" width="10.75" bestFit="1" customWidth="1"/>
  </cols>
  <sheetData>
    <row r="1" spans="1:7" x14ac:dyDescent="0.45">
      <c r="A1" t="s">
        <v>50</v>
      </c>
    </row>
    <row r="2" spans="1:7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5">
      <c r="A3" s="2">
        <v>45610</v>
      </c>
      <c r="B3" s="1" t="s">
        <v>39</v>
      </c>
      <c r="C3" s="1" t="s">
        <v>14</v>
      </c>
      <c r="D3" s="1" t="s">
        <v>15</v>
      </c>
      <c r="E3" s="8">
        <v>1</v>
      </c>
      <c r="F3" s="8">
        <v>17600</v>
      </c>
      <c r="G3" s="8">
        <f>E3*F3</f>
        <v>17600</v>
      </c>
    </row>
    <row r="4" spans="1:7" x14ac:dyDescent="0.45">
      <c r="A4" s="2"/>
      <c r="B4" s="1"/>
      <c r="C4" s="1"/>
      <c r="D4" s="1"/>
      <c r="E4" s="8"/>
      <c r="F4" s="8"/>
      <c r="G4" s="8"/>
    </row>
    <row r="5" spans="1:7" x14ac:dyDescent="0.45">
      <c r="A5" s="2"/>
      <c r="B5" s="1"/>
      <c r="C5" s="1"/>
      <c r="D5" s="1"/>
      <c r="E5" s="8"/>
      <c r="F5" s="8"/>
      <c r="G5" s="8"/>
    </row>
    <row r="6" spans="1:7" x14ac:dyDescent="0.45">
      <c r="A6" s="2"/>
      <c r="B6" s="1"/>
      <c r="C6" s="1"/>
      <c r="D6" s="1"/>
      <c r="E6" s="8"/>
      <c r="F6" s="8"/>
      <c r="G6" s="8"/>
    </row>
    <row r="7" spans="1:7" x14ac:dyDescent="0.45">
      <c r="A7" s="2"/>
      <c r="B7" s="1"/>
      <c r="C7" s="1"/>
      <c r="D7" s="1"/>
      <c r="E7" s="8"/>
      <c r="F7" s="8"/>
      <c r="G7" s="8"/>
    </row>
    <row r="8" spans="1:7" x14ac:dyDescent="0.45">
      <c r="A8" s="2"/>
      <c r="B8" s="1"/>
      <c r="C8" s="1"/>
      <c r="D8" s="1"/>
      <c r="E8" s="8"/>
      <c r="F8" s="8"/>
      <c r="G8" s="8"/>
    </row>
    <row r="9" spans="1:7" x14ac:dyDescent="0.45">
      <c r="A9" s="2"/>
      <c r="B9" s="1"/>
      <c r="C9" s="1"/>
      <c r="D9" s="1"/>
      <c r="E9" s="8"/>
      <c r="F9" s="8"/>
      <c r="G9" s="8"/>
    </row>
    <row r="10" spans="1:7" x14ac:dyDescent="0.45">
      <c r="A10" s="2"/>
      <c r="B10" s="1"/>
      <c r="C10" s="1"/>
      <c r="D10" s="1"/>
      <c r="E10" s="8"/>
      <c r="F10" s="8"/>
      <c r="G10" s="8"/>
    </row>
    <row r="11" spans="1:7" x14ac:dyDescent="0.45">
      <c r="A11" s="2"/>
      <c r="B11" s="1"/>
      <c r="C11" s="1"/>
      <c r="D11" s="1"/>
      <c r="E11" s="8"/>
      <c r="F11" s="8"/>
      <c r="G11" s="8"/>
    </row>
    <row r="12" spans="1:7" x14ac:dyDescent="0.45">
      <c r="A12" s="2"/>
      <c r="B12" s="1"/>
      <c r="C12" s="1"/>
      <c r="D12" s="1"/>
      <c r="E12" s="8"/>
      <c r="F12" s="8"/>
      <c r="G12" s="8"/>
    </row>
    <row r="13" spans="1:7" x14ac:dyDescent="0.45">
      <c r="A13" s="2"/>
      <c r="B13" s="1"/>
      <c r="C13" s="1"/>
      <c r="D13" s="1"/>
      <c r="E13" s="8"/>
      <c r="F13" s="8"/>
      <c r="G13" s="8"/>
    </row>
    <row r="14" spans="1:7" x14ac:dyDescent="0.45">
      <c r="A14" s="2"/>
      <c r="B14" s="1"/>
      <c r="C14" s="1"/>
      <c r="D14" s="1"/>
      <c r="E14" s="8"/>
      <c r="F14" s="8"/>
      <c r="G14" s="8"/>
    </row>
    <row r="15" spans="1:7" x14ac:dyDescent="0.45">
      <c r="A15" s="2"/>
      <c r="B15" s="1"/>
      <c r="C15" s="1"/>
      <c r="D15" s="1"/>
      <c r="E15" s="8"/>
      <c r="F15" s="8"/>
      <c r="G15" s="8"/>
    </row>
    <row r="16" spans="1:7" x14ac:dyDescent="0.45">
      <c r="A16" s="2"/>
      <c r="B16" s="1"/>
      <c r="C16" s="1"/>
      <c r="D16" s="1"/>
      <c r="E16" s="8"/>
      <c r="F16" s="8"/>
      <c r="G16" s="8"/>
    </row>
    <row r="17" spans="1:12" x14ac:dyDescent="0.45">
      <c r="A17" s="2"/>
      <c r="B17" s="1"/>
      <c r="C17" s="1"/>
      <c r="D17" s="1"/>
      <c r="E17" s="8"/>
      <c r="F17" s="8"/>
      <c r="G17" s="8"/>
      <c r="L17" s="4"/>
    </row>
    <row r="18" spans="1:12" x14ac:dyDescent="0.45">
      <c r="A18" s="2"/>
      <c r="B18" s="1"/>
      <c r="C18" s="1"/>
      <c r="D18" s="1"/>
      <c r="E18" s="8"/>
      <c r="F18" s="8"/>
      <c r="G18" s="8"/>
    </row>
    <row r="19" spans="1:12" x14ac:dyDescent="0.45">
      <c r="A19" s="2"/>
      <c r="B19" s="1"/>
      <c r="C19" s="1"/>
      <c r="D19" s="1"/>
      <c r="E19" s="8"/>
      <c r="F19" s="8"/>
      <c r="G19" s="8"/>
    </row>
    <row r="20" spans="1:12" x14ac:dyDescent="0.45">
      <c r="A20" s="2"/>
      <c r="B20" s="1"/>
      <c r="C20" s="1"/>
      <c r="D20" s="1"/>
      <c r="E20" s="8"/>
      <c r="F20" s="8"/>
      <c r="G20" s="8"/>
    </row>
    <row r="21" spans="1:12" x14ac:dyDescent="0.45">
      <c r="A21" s="2"/>
      <c r="B21" s="1"/>
      <c r="C21" s="1"/>
      <c r="D21" s="1"/>
      <c r="E21" s="8"/>
      <c r="F21" s="8"/>
      <c r="G21" s="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50800</xdr:colOff>
                <xdr:row>2</xdr:row>
                <xdr:rowOff>203200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DDA51-8FDB-49C9-BD1A-A245E2B8BF4E}">
  <sheetPr codeName="Sheet10">
    <pageSetUpPr fitToPage="1"/>
  </sheetPr>
  <dimension ref="A1:K35"/>
  <sheetViews>
    <sheetView workbookViewId="0">
      <selection activeCell="E20" sqref="E20"/>
    </sheetView>
  </sheetViews>
  <sheetFormatPr defaultRowHeight="16.5" customHeight="1" x14ac:dyDescent="0.45"/>
  <cols>
    <col min="1" max="1" width="10.25" customWidth="1"/>
    <col min="2" max="2" width="15.83203125" customWidth="1"/>
    <col min="4" max="4" width="11.25" bestFit="1" customWidth="1"/>
    <col min="6" max="6" width="11.25" bestFit="1" customWidth="1"/>
    <col min="7" max="7" width="15.08203125" bestFit="1" customWidth="1"/>
    <col min="8" max="10" width="12.08203125" customWidth="1"/>
  </cols>
  <sheetData>
    <row r="1" spans="1:11" ht="100.5" customHeight="1" x14ac:dyDescent="0.45">
      <c r="A1" s="35" t="s">
        <v>65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16.5" customHeight="1" x14ac:dyDescent="0.45">
      <c r="A2" s="9" t="s">
        <v>66</v>
      </c>
      <c r="B2" s="9" t="s">
        <v>67</v>
      </c>
      <c r="C2" s="9" t="s">
        <v>68</v>
      </c>
      <c r="D2" s="9" t="s">
        <v>69</v>
      </c>
      <c r="E2" s="9" t="s">
        <v>70</v>
      </c>
      <c r="F2" s="9" t="s">
        <v>71</v>
      </c>
      <c r="G2" s="9" t="s">
        <v>72</v>
      </c>
      <c r="H2" s="9" t="s">
        <v>73</v>
      </c>
      <c r="I2" s="9" t="s">
        <v>74</v>
      </c>
      <c r="J2" s="9" t="s">
        <v>75</v>
      </c>
      <c r="K2" s="10" t="s">
        <v>76</v>
      </c>
    </row>
    <row r="3" spans="1:11" ht="16.5" customHeight="1" x14ac:dyDescent="0.45">
      <c r="A3" s="11" t="s">
        <v>77</v>
      </c>
      <c r="B3" s="11">
        <v>453555</v>
      </c>
      <c r="C3" s="11" t="s">
        <v>78</v>
      </c>
      <c r="D3" s="11">
        <v>82</v>
      </c>
      <c r="E3" s="11" t="s">
        <v>79</v>
      </c>
      <c r="F3" s="11" t="s">
        <v>80</v>
      </c>
      <c r="G3" s="11" t="s">
        <v>81</v>
      </c>
      <c r="H3" s="12">
        <v>0.2</v>
      </c>
      <c r="I3" s="13">
        <v>0.60000000000000009</v>
      </c>
      <c r="J3" s="13">
        <v>3</v>
      </c>
      <c r="K3" s="14">
        <v>5600</v>
      </c>
    </row>
    <row r="4" spans="1:11" ht="16.5" customHeight="1" x14ac:dyDescent="0.45">
      <c r="A4" s="15" t="s">
        <v>82</v>
      </c>
      <c r="B4" s="15">
        <v>239850</v>
      </c>
      <c r="C4" s="15" t="s">
        <v>78</v>
      </c>
      <c r="D4" s="15">
        <v>71</v>
      </c>
      <c r="E4" s="15" t="s">
        <v>79</v>
      </c>
      <c r="F4" s="15" t="s">
        <v>83</v>
      </c>
      <c r="G4" s="15" t="s">
        <v>84</v>
      </c>
      <c r="H4" s="16">
        <v>0.2</v>
      </c>
      <c r="I4" s="17">
        <v>0.60000000000000009</v>
      </c>
      <c r="J4" s="17">
        <v>5</v>
      </c>
      <c r="K4" s="18">
        <v>9100</v>
      </c>
    </row>
    <row r="5" spans="1:11" ht="16.5" customHeight="1" x14ac:dyDescent="0.45">
      <c r="A5" s="19" t="s">
        <v>85</v>
      </c>
      <c r="B5" s="19">
        <v>239850</v>
      </c>
      <c r="C5" s="19" t="s">
        <v>78</v>
      </c>
      <c r="D5" s="19">
        <v>68</v>
      </c>
      <c r="E5" s="19" t="s">
        <v>86</v>
      </c>
      <c r="F5" s="19" t="s">
        <v>87</v>
      </c>
      <c r="G5" s="19" t="s">
        <v>88</v>
      </c>
      <c r="H5" s="20">
        <v>0.7</v>
      </c>
      <c r="I5" s="21">
        <v>0.7</v>
      </c>
      <c r="J5" s="21">
        <v>2</v>
      </c>
      <c r="K5" s="22">
        <v>7900</v>
      </c>
    </row>
    <row r="6" spans="1:11" ht="16.5" customHeight="1" x14ac:dyDescent="0.45">
      <c r="A6" s="15" t="s">
        <v>89</v>
      </c>
      <c r="B6" s="15">
        <v>453555</v>
      </c>
      <c r="C6" s="15" t="s">
        <v>90</v>
      </c>
      <c r="D6" s="15">
        <v>62</v>
      </c>
      <c r="E6" s="15" t="s">
        <v>86</v>
      </c>
      <c r="F6" s="15" t="s">
        <v>91</v>
      </c>
      <c r="G6" s="15" t="s">
        <v>92</v>
      </c>
      <c r="H6" s="16">
        <v>0.8</v>
      </c>
      <c r="I6" s="17">
        <v>1.6</v>
      </c>
      <c r="J6" s="17">
        <v>2</v>
      </c>
      <c r="K6" s="18">
        <v>7900</v>
      </c>
    </row>
    <row r="7" spans="1:11" ht="16.5" customHeight="1" x14ac:dyDescent="0.45">
      <c r="A7" s="19" t="s">
        <v>93</v>
      </c>
      <c r="B7" s="19">
        <v>487036</v>
      </c>
      <c r="C7" s="19" t="s">
        <v>78</v>
      </c>
      <c r="D7" s="19">
        <v>37</v>
      </c>
      <c r="E7" s="19" t="s">
        <v>86</v>
      </c>
      <c r="F7" s="19" t="s">
        <v>94</v>
      </c>
      <c r="G7" s="19" t="s">
        <v>95</v>
      </c>
      <c r="H7" s="20">
        <v>0.2</v>
      </c>
      <c r="I7" s="21">
        <v>0.4</v>
      </c>
      <c r="J7" s="21">
        <v>3</v>
      </c>
      <c r="K7" s="22">
        <v>9000</v>
      </c>
    </row>
    <row r="8" spans="1:11" ht="16.5" customHeight="1" x14ac:dyDescent="0.45">
      <c r="A8" s="15" t="s">
        <v>96</v>
      </c>
      <c r="B8" s="15">
        <v>855434</v>
      </c>
      <c r="C8" s="15" t="s">
        <v>78</v>
      </c>
      <c r="D8" s="15">
        <v>61</v>
      </c>
      <c r="E8" s="15" t="s">
        <v>79</v>
      </c>
      <c r="F8" s="15" t="s">
        <v>97</v>
      </c>
      <c r="G8" s="15" t="s">
        <v>98</v>
      </c>
      <c r="H8" s="16">
        <v>0.7</v>
      </c>
      <c r="I8" s="17">
        <v>1.4</v>
      </c>
      <c r="J8" s="17">
        <v>5</v>
      </c>
      <c r="K8" s="18">
        <v>8500</v>
      </c>
    </row>
    <row r="9" spans="1:11" ht="16.5" customHeight="1" x14ac:dyDescent="0.45">
      <c r="A9" s="19" t="s">
        <v>99</v>
      </c>
      <c r="B9" s="19">
        <v>701855</v>
      </c>
      <c r="C9" s="19" t="s">
        <v>90</v>
      </c>
      <c r="D9" s="19">
        <v>90</v>
      </c>
      <c r="E9" s="19" t="s">
        <v>100</v>
      </c>
      <c r="F9" s="19" t="s">
        <v>101</v>
      </c>
      <c r="G9" s="19" t="s">
        <v>102</v>
      </c>
      <c r="H9" s="20">
        <v>0.2</v>
      </c>
      <c r="I9" s="21">
        <v>0.2</v>
      </c>
      <c r="J9" s="21">
        <v>3</v>
      </c>
      <c r="K9" s="22">
        <v>8500</v>
      </c>
    </row>
    <row r="10" spans="1:11" ht="16.5" customHeight="1" x14ac:dyDescent="0.45">
      <c r="A10" s="15" t="s">
        <v>103</v>
      </c>
      <c r="B10" s="15">
        <v>792876</v>
      </c>
      <c r="C10" s="15" t="s">
        <v>78</v>
      </c>
      <c r="D10" s="15">
        <v>53</v>
      </c>
      <c r="E10" s="15" t="s">
        <v>86</v>
      </c>
      <c r="F10" s="15" t="s">
        <v>104</v>
      </c>
      <c r="G10" s="15" t="s">
        <v>105</v>
      </c>
      <c r="H10" s="16">
        <v>0.2</v>
      </c>
      <c r="I10" s="17">
        <v>0.2</v>
      </c>
      <c r="J10" s="17">
        <v>2</v>
      </c>
      <c r="K10" s="18">
        <v>7000</v>
      </c>
    </row>
    <row r="11" spans="1:11" ht="16.5" customHeight="1" x14ac:dyDescent="0.45">
      <c r="A11" s="19" t="s">
        <v>106</v>
      </c>
      <c r="B11" s="19">
        <v>145694</v>
      </c>
      <c r="C11" s="19" t="s">
        <v>90</v>
      </c>
      <c r="D11" s="19">
        <v>53</v>
      </c>
      <c r="E11" s="19" t="s">
        <v>79</v>
      </c>
      <c r="F11" s="19" t="s">
        <v>107</v>
      </c>
      <c r="G11" s="19" t="s">
        <v>108</v>
      </c>
      <c r="H11" s="20">
        <v>0.3</v>
      </c>
      <c r="I11" s="21">
        <v>0.3</v>
      </c>
      <c r="J11" s="21">
        <v>5</v>
      </c>
      <c r="K11" s="22">
        <v>7800</v>
      </c>
    </row>
    <row r="12" spans="1:11" ht="16.5" customHeight="1" x14ac:dyDescent="0.45">
      <c r="A12" s="15" t="s">
        <v>109</v>
      </c>
      <c r="B12" s="15">
        <v>453555</v>
      </c>
      <c r="C12" s="15" t="s">
        <v>78</v>
      </c>
      <c r="D12" s="15">
        <v>48</v>
      </c>
      <c r="E12" s="15" t="s">
        <v>86</v>
      </c>
      <c r="F12" s="15" t="s">
        <v>110</v>
      </c>
      <c r="G12" s="15" t="s">
        <v>111</v>
      </c>
      <c r="H12" s="16">
        <v>0.6</v>
      </c>
      <c r="I12" s="17">
        <v>1.7999999999999998</v>
      </c>
      <c r="J12" s="17">
        <v>5</v>
      </c>
      <c r="K12" s="18">
        <v>4100</v>
      </c>
    </row>
    <row r="13" spans="1:11" ht="16.5" customHeight="1" x14ac:dyDescent="0.45">
      <c r="A13" s="19" t="s">
        <v>112</v>
      </c>
      <c r="B13" s="19">
        <v>745444</v>
      </c>
      <c r="C13" s="19" t="s">
        <v>78</v>
      </c>
      <c r="D13" s="19">
        <v>80</v>
      </c>
      <c r="E13" s="19" t="s">
        <v>79</v>
      </c>
      <c r="F13" s="19" t="s">
        <v>113</v>
      </c>
      <c r="G13" s="19" t="s">
        <v>98</v>
      </c>
      <c r="H13" s="20">
        <v>0.3</v>
      </c>
      <c r="I13" s="21">
        <v>0.3</v>
      </c>
      <c r="J13" s="21">
        <v>3</v>
      </c>
      <c r="K13" s="22">
        <v>5800</v>
      </c>
    </row>
    <row r="14" spans="1:11" ht="16.5" customHeight="1" x14ac:dyDescent="0.45">
      <c r="A14" s="15" t="s">
        <v>114</v>
      </c>
      <c r="B14" s="15">
        <v>145694</v>
      </c>
      <c r="C14" s="15" t="s">
        <v>90</v>
      </c>
      <c r="D14" s="15">
        <v>97</v>
      </c>
      <c r="E14" s="15" t="s">
        <v>100</v>
      </c>
      <c r="F14" s="15" t="s">
        <v>115</v>
      </c>
      <c r="G14" s="15" t="s">
        <v>81</v>
      </c>
      <c r="H14" s="16">
        <v>0.2</v>
      </c>
      <c r="I14" s="17">
        <v>0.60000000000000009</v>
      </c>
      <c r="J14" s="17">
        <v>1</v>
      </c>
      <c r="K14" s="18">
        <v>7300</v>
      </c>
    </row>
    <row r="15" spans="1:11" ht="16.5" customHeight="1" x14ac:dyDescent="0.45">
      <c r="A15" s="19" t="s">
        <v>116</v>
      </c>
      <c r="B15" s="19">
        <v>701855</v>
      </c>
      <c r="C15" s="19" t="s">
        <v>90</v>
      </c>
      <c r="D15" s="19">
        <v>72</v>
      </c>
      <c r="E15" s="19" t="s">
        <v>79</v>
      </c>
      <c r="F15" s="19" t="s">
        <v>117</v>
      </c>
      <c r="G15" s="19" t="s">
        <v>102</v>
      </c>
      <c r="H15" s="20">
        <v>0.3</v>
      </c>
      <c r="I15" s="21">
        <v>0.89999999999999991</v>
      </c>
      <c r="J15" s="21">
        <v>2</v>
      </c>
      <c r="K15" s="22">
        <v>5700</v>
      </c>
    </row>
    <row r="16" spans="1:11" ht="16.5" customHeight="1" x14ac:dyDescent="0.45">
      <c r="A16" s="15" t="s">
        <v>118</v>
      </c>
      <c r="B16" s="15">
        <v>239850</v>
      </c>
      <c r="C16" s="15" t="s">
        <v>78</v>
      </c>
      <c r="D16" s="15">
        <v>49</v>
      </c>
      <c r="E16" s="15" t="s">
        <v>100</v>
      </c>
      <c r="F16" s="15" t="s">
        <v>119</v>
      </c>
      <c r="G16" s="15" t="s">
        <v>81</v>
      </c>
      <c r="H16" s="16">
        <v>0.3</v>
      </c>
      <c r="I16" s="17">
        <v>0.3</v>
      </c>
      <c r="J16" s="17">
        <v>1</v>
      </c>
      <c r="K16" s="18">
        <v>7100</v>
      </c>
    </row>
    <row r="17" spans="1:11" ht="16.5" customHeight="1" x14ac:dyDescent="0.45">
      <c r="A17" s="19" t="s">
        <v>120</v>
      </c>
      <c r="B17" s="19">
        <v>239850</v>
      </c>
      <c r="C17" s="19" t="s">
        <v>78</v>
      </c>
      <c r="D17" s="19">
        <v>68</v>
      </c>
      <c r="E17" s="19" t="s">
        <v>86</v>
      </c>
      <c r="F17" s="19" t="s">
        <v>121</v>
      </c>
      <c r="G17" s="19" t="s">
        <v>122</v>
      </c>
      <c r="H17" s="20">
        <v>0.9</v>
      </c>
      <c r="I17" s="21">
        <v>0.9</v>
      </c>
      <c r="J17" s="21">
        <v>5</v>
      </c>
      <c r="K17" s="22">
        <v>3600</v>
      </c>
    </row>
    <row r="18" spans="1:11" ht="16.5" customHeight="1" x14ac:dyDescent="0.45">
      <c r="A18" s="15" t="s">
        <v>123</v>
      </c>
      <c r="B18" s="15">
        <v>855434</v>
      </c>
      <c r="C18" s="15" t="s">
        <v>78</v>
      </c>
      <c r="D18" s="15">
        <v>30</v>
      </c>
      <c r="E18" s="15" t="s">
        <v>86</v>
      </c>
      <c r="F18" s="15" t="s">
        <v>124</v>
      </c>
      <c r="G18" s="15" t="s">
        <v>102</v>
      </c>
      <c r="H18" s="16">
        <v>0.7</v>
      </c>
      <c r="I18" s="17">
        <v>2.0999999999999996</v>
      </c>
      <c r="J18" s="17">
        <v>4</v>
      </c>
      <c r="K18" s="18">
        <v>8200</v>
      </c>
    </row>
    <row r="19" spans="1:11" ht="16.5" customHeight="1" x14ac:dyDescent="0.45">
      <c r="A19" s="19" t="s">
        <v>125</v>
      </c>
      <c r="B19" s="19">
        <v>701855</v>
      </c>
      <c r="C19" s="19" t="s">
        <v>90</v>
      </c>
      <c r="D19" s="19">
        <v>89</v>
      </c>
      <c r="E19" s="19" t="s">
        <v>86</v>
      </c>
      <c r="F19" s="19" t="s">
        <v>126</v>
      </c>
      <c r="G19" s="19" t="s">
        <v>108</v>
      </c>
      <c r="H19" s="20">
        <v>0.9</v>
      </c>
      <c r="I19" s="21">
        <v>1.8</v>
      </c>
      <c r="J19" s="21">
        <v>5</v>
      </c>
      <c r="K19" s="22">
        <v>9100</v>
      </c>
    </row>
    <row r="20" spans="1:11" ht="16.5" customHeight="1" x14ac:dyDescent="0.45">
      <c r="A20" s="15" t="s">
        <v>127</v>
      </c>
      <c r="B20" s="15">
        <v>145694</v>
      </c>
      <c r="C20" s="15" t="s">
        <v>90</v>
      </c>
      <c r="D20" s="15">
        <v>50</v>
      </c>
      <c r="E20" s="15" t="s">
        <v>79</v>
      </c>
      <c r="F20" s="15" t="s">
        <v>128</v>
      </c>
      <c r="G20" s="15" t="s">
        <v>92</v>
      </c>
      <c r="H20" s="16">
        <v>0.2</v>
      </c>
      <c r="I20" s="17">
        <v>0.4</v>
      </c>
      <c r="J20" s="17">
        <v>2</v>
      </c>
      <c r="K20" s="18">
        <v>8200</v>
      </c>
    </row>
    <row r="21" spans="1:11" ht="16.5" customHeight="1" x14ac:dyDescent="0.45">
      <c r="A21" s="19" t="s">
        <v>129</v>
      </c>
      <c r="B21" s="19">
        <v>937768</v>
      </c>
      <c r="C21" s="19" t="s">
        <v>90</v>
      </c>
      <c r="D21" s="19">
        <v>50</v>
      </c>
      <c r="E21" s="19" t="s">
        <v>100</v>
      </c>
      <c r="F21" s="19" t="s">
        <v>130</v>
      </c>
      <c r="G21" s="19" t="s">
        <v>84</v>
      </c>
      <c r="H21" s="20">
        <v>0.8</v>
      </c>
      <c r="I21" s="21">
        <v>0.8</v>
      </c>
      <c r="J21" s="21">
        <v>2</v>
      </c>
      <c r="K21" s="22">
        <v>4300</v>
      </c>
    </row>
    <row r="22" spans="1:11" ht="16.5" customHeight="1" x14ac:dyDescent="0.45">
      <c r="A22" s="15" t="s">
        <v>131</v>
      </c>
      <c r="B22" s="15">
        <v>487036</v>
      </c>
      <c r="C22" s="15" t="s">
        <v>90</v>
      </c>
      <c r="D22" s="15">
        <v>77</v>
      </c>
      <c r="E22" s="15" t="s">
        <v>79</v>
      </c>
      <c r="F22" s="15" t="s">
        <v>132</v>
      </c>
      <c r="G22" s="15" t="s">
        <v>122</v>
      </c>
      <c r="H22" s="16">
        <v>0.3</v>
      </c>
      <c r="I22" s="17">
        <v>0.6</v>
      </c>
      <c r="J22" s="17">
        <v>4</v>
      </c>
      <c r="K22" s="18">
        <v>6300</v>
      </c>
    </row>
    <row r="23" spans="1:11" ht="16.5" customHeight="1" x14ac:dyDescent="0.45">
      <c r="A23" s="19" t="s">
        <v>133</v>
      </c>
      <c r="B23" s="19">
        <v>487036</v>
      </c>
      <c r="C23" s="19" t="s">
        <v>90</v>
      </c>
      <c r="D23" s="19">
        <v>48</v>
      </c>
      <c r="E23" s="19" t="s">
        <v>79</v>
      </c>
      <c r="F23" s="19" t="s">
        <v>134</v>
      </c>
      <c r="G23" s="19" t="s">
        <v>95</v>
      </c>
      <c r="H23" s="20">
        <v>0.5</v>
      </c>
      <c r="I23" s="21">
        <v>1</v>
      </c>
      <c r="J23" s="21">
        <v>2</v>
      </c>
      <c r="K23" s="22">
        <v>6500</v>
      </c>
    </row>
    <row r="24" spans="1:11" ht="16.5" customHeight="1" x14ac:dyDescent="0.45">
      <c r="A24" s="15" t="s">
        <v>135</v>
      </c>
      <c r="B24" s="15">
        <v>453555</v>
      </c>
      <c r="C24" s="15" t="s">
        <v>90</v>
      </c>
      <c r="D24" s="15">
        <v>97</v>
      </c>
      <c r="E24" s="15" t="s">
        <v>79</v>
      </c>
      <c r="F24" s="15" t="s">
        <v>136</v>
      </c>
      <c r="G24" s="15" t="s">
        <v>95</v>
      </c>
      <c r="H24" s="16">
        <v>0.9</v>
      </c>
      <c r="I24" s="17">
        <v>1.8</v>
      </c>
      <c r="J24" s="17">
        <v>5</v>
      </c>
      <c r="K24" s="18">
        <v>8900</v>
      </c>
    </row>
    <row r="25" spans="1:11" ht="16.5" customHeight="1" x14ac:dyDescent="0.45">
      <c r="A25" s="19" t="s">
        <v>137</v>
      </c>
      <c r="B25" s="19">
        <v>453555</v>
      </c>
      <c r="C25" s="19" t="s">
        <v>90</v>
      </c>
      <c r="D25" s="19">
        <v>58</v>
      </c>
      <c r="E25" s="19" t="s">
        <v>79</v>
      </c>
      <c r="F25" s="19" t="s">
        <v>138</v>
      </c>
      <c r="G25" s="19" t="s">
        <v>122</v>
      </c>
      <c r="H25" s="20">
        <v>0.2</v>
      </c>
      <c r="I25" s="21">
        <v>0.2</v>
      </c>
      <c r="J25" s="21">
        <v>3</v>
      </c>
      <c r="K25" s="22">
        <v>4200</v>
      </c>
    </row>
    <row r="26" spans="1:11" ht="16.5" customHeight="1" x14ac:dyDescent="0.45">
      <c r="A26" s="15" t="s">
        <v>139</v>
      </c>
      <c r="B26" s="15">
        <v>453555</v>
      </c>
      <c r="C26" s="15" t="s">
        <v>90</v>
      </c>
      <c r="D26" s="15">
        <v>69</v>
      </c>
      <c r="E26" s="15" t="s">
        <v>79</v>
      </c>
      <c r="F26" s="15" t="s">
        <v>140</v>
      </c>
      <c r="G26" s="15" t="s">
        <v>141</v>
      </c>
      <c r="H26" s="16">
        <v>0.7</v>
      </c>
      <c r="I26" s="17">
        <v>0.7</v>
      </c>
      <c r="J26" s="17">
        <v>4</v>
      </c>
      <c r="K26" s="18">
        <v>3700</v>
      </c>
    </row>
    <row r="27" spans="1:11" ht="16.5" customHeight="1" x14ac:dyDescent="0.45">
      <c r="A27" s="19" t="s">
        <v>142</v>
      </c>
      <c r="B27" s="19">
        <v>145694</v>
      </c>
      <c r="C27" s="19" t="s">
        <v>78</v>
      </c>
      <c r="D27" s="19">
        <v>90</v>
      </c>
      <c r="E27" s="19" t="s">
        <v>86</v>
      </c>
      <c r="F27" s="19" t="s">
        <v>143</v>
      </c>
      <c r="G27" s="19" t="s">
        <v>84</v>
      </c>
      <c r="H27" s="20">
        <v>0.4</v>
      </c>
      <c r="I27" s="21">
        <v>1.2000000000000002</v>
      </c>
      <c r="J27" s="21">
        <v>4</v>
      </c>
      <c r="K27" s="22">
        <v>6500</v>
      </c>
    </row>
    <row r="28" spans="1:11" ht="16.5" customHeight="1" x14ac:dyDescent="0.45">
      <c r="A28" s="15" t="s">
        <v>144</v>
      </c>
      <c r="B28" s="15">
        <v>284064</v>
      </c>
      <c r="C28" s="15" t="s">
        <v>90</v>
      </c>
      <c r="D28" s="15">
        <v>57</v>
      </c>
      <c r="E28" s="15" t="s">
        <v>79</v>
      </c>
      <c r="F28" s="15" t="s">
        <v>145</v>
      </c>
      <c r="G28" s="15" t="s">
        <v>111</v>
      </c>
      <c r="H28" s="16">
        <v>0.3</v>
      </c>
      <c r="I28" s="17">
        <v>0.6</v>
      </c>
      <c r="J28" s="17">
        <v>2</v>
      </c>
      <c r="K28" s="18">
        <v>4700</v>
      </c>
    </row>
    <row r="29" spans="1:11" ht="16.5" customHeight="1" x14ac:dyDescent="0.45">
      <c r="A29" s="19" t="s">
        <v>146</v>
      </c>
      <c r="B29" s="19">
        <v>855434</v>
      </c>
      <c r="C29" s="19" t="s">
        <v>90</v>
      </c>
      <c r="D29" s="19">
        <v>81</v>
      </c>
      <c r="E29" s="19" t="s">
        <v>79</v>
      </c>
      <c r="F29" s="19" t="s">
        <v>147</v>
      </c>
      <c r="G29" s="19" t="s">
        <v>141</v>
      </c>
      <c r="H29" s="20">
        <v>0.8</v>
      </c>
      <c r="I29" s="21">
        <v>1.6</v>
      </c>
      <c r="J29" s="21">
        <v>1</v>
      </c>
      <c r="K29" s="22">
        <v>9700</v>
      </c>
    </row>
    <row r="30" spans="1:11" ht="16.5" customHeight="1" x14ac:dyDescent="0.45">
      <c r="A30" s="15" t="s">
        <v>148</v>
      </c>
      <c r="B30" s="15">
        <v>239850</v>
      </c>
      <c r="C30" s="15" t="s">
        <v>90</v>
      </c>
      <c r="D30" s="15">
        <v>87</v>
      </c>
      <c r="E30" s="15" t="s">
        <v>79</v>
      </c>
      <c r="F30" s="15" t="s">
        <v>149</v>
      </c>
      <c r="G30" s="15" t="s">
        <v>81</v>
      </c>
      <c r="H30" s="16">
        <v>0.8</v>
      </c>
      <c r="I30" s="17">
        <v>2.4000000000000004</v>
      </c>
      <c r="J30" s="17">
        <v>3</v>
      </c>
      <c r="K30" s="18">
        <v>5300</v>
      </c>
    </row>
    <row r="31" spans="1:11" ht="16.5" customHeight="1" x14ac:dyDescent="0.45">
      <c r="A31" s="19" t="s">
        <v>150</v>
      </c>
      <c r="B31" s="19">
        <v>239850</v>
      </c>
      <c r="C31" s="19" t="s">
        <v>90</v>
      </c>
      <c r="D31" s="19">
        <v>82</v>
      </c>
      <c r="E31" s="19" t="s">
        <v>79</v>
      </c>
      <c r="F31" s="19" t="s">
        <v>151</v>
      </c>
      <c r="G31" s="19" t="s">
        <v>152</v>
      </c>
      <c r="H31" s="20">
        <v>0.7</v>
      </c>
      <c r="I31" s="21">
        <v>2.0999999999999996</v>
      </c>
      <c r="J31" s="21">
        <v>2</v>
      </c>
      <c r="K31" s="22">
        <v>8700</v>
      </c>
    </row>
    <row r="32" spans="1:11" ht="16.5" customHeight="1" x14ac:dyDescent="0.45">
      <c r="A32" s="15" t="s">
        <v>153</v>
      </c>
      <c r="B32" s="15">
        <v>239850</v>
      </c>
      <c r="C32" s="15" t="s">
        <v>90</v>
      </c>
      <c r="D32" s="15">
        <v>63</v>
      </c>
      <c r="E32" s="15" t="s">
        <v>86</v>
      </c>
      <c r="F32" s="15" t="s">
        <v>154</v>
      </c>
      <c r="G32" s="15" t="s">
        <v>105</v>
      </c>
      <c r="H32" s="16">
        <v>0.3</v>
      </c>
      <c r="I32" s="17">
        <v>0.6</v>
      </c>
      <c r="J32" s="17">
        <v>3</v>
      </c>
      <c r="K32" s="18">
        <v>3600</v>
      </c>
    </row>
    <row r="33" spans="1:11" ht="16.5" customHeight="1" x14ac:dyDescent="0.45">
      <c r="A33" s="19" t="s">
        <v>155</v>
      </c>
      <c r="B33" s="19">
        <v>453555</v>
      </c>
      <c r="C33" s="19" t="s">
        <v>90</v>
      </c>
      <c r="D33" s="19">
        <v>38</v>
      </c>
      <c r="E33" s="19" t="s">
        <v>86</v>
      </c>
      <c r="F33" s="19" t="s">
        <v>156</v>
      </c>
      <c r="G33" s="19" t="s">
        <v>92</v>
      </c>
      <c r="H33" s="20">
        <v>0.5</v>
      </c>
      <c r="I33" s="21">
        <v>1.5</v>
      </c>
      <c r="J33" s="21">
        <v>1</v>
      </c>
      <c r="K33" s="22">
        <v>7700</v>
      </c>
    </row>
    <row r="34" spans="1:11" ht="16.5" customHeight="1" x14ac:dyDescent="0.45">
      <c r="A34" s="15" t="s">
        <v>157</v>
      </c>
      <c r="B34" s="15">
        <v>487036</v>
      </c>
      <c r="C34" s="15" t="s">
        <v>90</v>
      </c>
      <c r="D34" s="15">
        <v>77</v>
      </c>
      <c r="E34" s="15" t="s">
        <v>79</v>
      </c>
      <c r="F34" s="15" t="s">
        <v>158</v>
      </c>
      <c r="G34" s="15" t="s">
        <v>84</v>
      </c>
      <c r="H34" s="16">
        <v>0.2</v>
      </c>
      <c r="I34" s="17">
        <v>0.2</v>
      </c>
      <c r="J34" s="17">
        <v>4</v>
      </c>
      <c r="K34" s="18">
        <v>7000</v>
      </c>
    </row>
    <row r="35" spans="1:11" ht="16.5" customHeight="1" x14ac:dyDescent="0.45">
      <c r="A35" s="23" t="s">
        <v>159</v>
      </c>
      <c r="B35" s="23">
        <v>423576</v>
      </c>
      <c r="C35" s="23" t="s">
        <v>90</v>
      </c>
      <c r="D35" s="23">
        <v>78</v>
      </c>
      <c r="E35" s="23" t="s">
        <v>100</v>
      </c>
      <c r="F35" s="23" t="s">
        <v>160</v>
      </c>
      <c r="G35" s="23" t="s">
        <v>152</v>
      </c>
      <c r="H35" s="24">
        <v>0.3</v>
      </c>
      <c r="I35" s="25">
        <v>0.3</v>
      </c>
      <c r="J35" s="25">
        <v>1</v>
      </c>
      <c r="K35" s="26">
        <v>4900</v>
      </c>
    </row>
  </sheetData>
  <mergeCells count="1">
    <mergeCell ref="A1:K1"/>
  </mergeCells>
  <phoneticPr fontId="1" type="noConversion"/>
  <pageMargins left="0.25" right="0.25" top="0.75" bottom="0.75" header="0.3" footer="0.3"/>
  <pageSetup paperSize="9" fitToHeight="2" orientation="landscape" draft="1" r:id="rId1"/>
  <headerFooter>
    <oddFooter>&amp;C&amp;P/&amp;N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J35"/>
  <sheetViews>
    <sheetView topLeftCell="A19" workbookViewId="0">
      <selection activeCell="O36" sqref="O36"/>
    </sheetView>
  </sheetViews>
  <sheetFormatPr defaultRowHeight="17" x14ac:dyDescent="0.45"/>
  <cols>
    <col min="1" max="1" width="4.5" customWidth="1"/>
    <col min="2" max="2" width="10.75" customWidth="1"/>
    <col min="3" max="3" width="9.5" customWidth="1"/>
    <col min="4" max="4" width="9.83203125" customWidth="1"/>
    <col min="5" max="6" width="11.33203125" customWidth="1"/>
    <col min="8" max="8" width="9.08203125" bestFit="1" customWidth="1"/>
    <col min="9" max="9" width="13.75" bestFit="1" customWidth="1"/>
    <col min="10" max="10" width="11.83203125" customWidth="1"/>
  </cols>
  <sheetData>
    <row r="2" spans="2:10" x14ac:dyDescent="0.45">
      <c r="B2" t="s">
        <v>50</v>
      </c>
      <c r="I2" t="s">
        <v>51</v>
      </c>
      <c r="J2" s="4">
        <v>43921</v>
      </c>
    </row>
    <row r="3" spans="2:10" x14ac:dyDescent="0.45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0" x14ac:dyDescent="0.45">
      <c r="B4" s="1" t="s">
        <v>8</v>
      </c>
      <c r="C4" s="1" t="s">
        <v>7</v>
      </c>
      <c r="D4" s="1" t="s">
        <v>9</v>
      </c>
      <c r="E4" s="2">
        <v>43831</v>
      </c>
      <c r="F4" s="2" t="str">
        <f>TEXT(WORKDAY(E4,5),"mm월 dd일")</f>
        <v>01월 08일</v>
      </c>
      <c r="G4" s="1">
        <v>10</v>
      </c>
      <c r="H4" s="3">
        <v>19800</v>
      </c>
      <c r="I4" s="3">
        <f t="shared" ref="I4:I27" si="0">G4*H4</f>
        <v>198000</v>
      </c>
      <c r="J4" s="6" cm="1">
        <f t="array" ref="J4">fn할인액(E4,I4)</f>
        <v>29700</v>
      </c>
    </row>
    <row r="5" spans="2:10" x14ac:dyDescent="0.45">
      <c r="B5" s="1" t="s">
        <v>20</v>
      </c>
      <c r="C5" s="1" t="s">
        <v>46</v>
      </c>
      <c r="D5" s="1" t="s">
        <v>48</v>
      </c>
      <c r="E5" s="2">
        <v>43895</v>
      </c>
      <c r="F5" s="2" t="str">
        <f t="shared" ref="F5:F27" si="1">TEXT(WORKDAY(E5,5),"mm월 dd일")</f>
        <v>03월 12일</v>
      </c>
      <c r="G5" s="1">
        <v>5</v>
      </c>
      <c r="H5" s="3">
        <v>19800</v>
      </c>
      <c r="I5" s="3">
        <f t="shared" si="0"/>
        <v>99000</v>
      </c>
      <c r="J5" s="6" cm="1">
        <f t="array" ref="J5">fn할인액(E5,I5)</f>
        <v>14850</v>
      </c>
    </row>
    <row r="6" spans="2:10" x14ac:dyDescent="0.45">
      <c r="B6" s="1" t="s">
        <v>11</v>
      </c>
      <c r="C6" s="1" t="s">
        <v>49</v>
      </c>
      <c r="D6" s="1" t="s">
        <v>12</v>
      </c>
      <c r="E6" s="2">
        <v>43935</v>
      </c>
      <c r="F6" s="2" t="str">
        <f t="shared" si="1"/>
        <v>04월 21일</v>
      </c>
      <c r="G6" s="1">
        <v>7</v>
      </c>
      <c r="H6" s="3">
        <v>12000</v>
      </c>
      <c r="I6" s="3">
        <f t="shared" si="0"/>
        <v>84000</v>
      </c>
      <c r="J6" s="6" cm="1">
        <f t="array" ref="J6">fn할인액(E6,I6)</f>
        <v>0</v>
      </c>
    </row>
    <row r="7" spans="2:10" x14ac:dyDescent="0.45">
      <c r="B7" s="1" t="s">
        <v>14</v>
      </c>
      <c r="C7" s="1" t="s">
        <v>13</v>
      </c>
      <c r="D7" s="1" t="s">
        <v>15</v>
      </c>
      <c r="E7" s="2">
        <v>43876</v>
      </c>
      <c r="F7" s="2" t="str">
        <f t="shared" si="1"/>
        <v>02월 21일</v>
      </c>
      <c r="G7" s="1">
        <v>3</v>
      </c>
      <c r="H7" s="3">
        <v>9900</v>
      </c>
      <c r="I7" s="3">
        <f t="shared" si="0"/>
        <v>29700</v>
      </c>
      <c r="J7" s="6" cm="1">
        <f t="array" ref="J7">fn할인액(E7,I7)</f>
        <v>4455</v>
      </c>
    </row>
    <row r="8" spans="2:10" x14ac:dyDescent="0.45">
      <c r="B8" s="1" t="s">
        <v>8</v>
      </c>
      <c r="C8" s="1" t="s">
        <v>46</v>
      </c>
      <c r="D8" s="1" t="s">
        <v>47</v>
      </c>
      <c r="E8" s="2">
        <v>43864</v>
      </c>
      <c r="F8" s="2" t="str">
        <f t="shared" si="1"/>
        <v>02월 10일</v>
      </c>
      <c r="G8" s="1">
        <v>8</v>
      </c>
      <c r="H8" s="3">
        <v>9900</v>
      </c>
      <c r="I8" s="3">
        <f t="shared" si="0"/>
        <v>79200</v>
      </c>
      <c r="J8" s="6" cm="1">
        <f t="array" ref="J8">fn할인액(E8,I8)</f>
        <v>11880</v>
      </c>
    </row>
    <row r="9" spans="2:10" x14ac:dyDescent="0.45">
      <c r="B9" s="1" t="s">
        <v>8</v>
      </c>
      <c r="C9" s="1" t="s">
        <v>34</v>
      </c>
      <c r="D9" s="1" t="s">
        <v>35</v>
      </c>
      <c r="E9" s="2">
        <v>43856</v>
      </c>
      <c r="F9" s="2" t="str">
        <f t="shared" si="1"/>
        <v>01월 31일</v>
      </c>
      <c r="G9" s="1">
        <v>2</v>
      </c>
      <c r="H9" s="3">
        <v>15000</v>
      </c>
      <c r="I9" s="3">
        <f t="shared" si="0"/>
        <v>30000</v>
      </c>
      <c r="J9" s="6" cm="1">
        <f t="array" ref="J9">fn할인액(E9,I9)</f>
        <v>4500</v>
      </c>
    </row>
    <row r="10" spans="2:10" x14ac:dyDescent="0.45">
      <c r="B10" s="1" t="s">
        <v>11</v>
      </c>
      <c r="C10" s="1" t="s">
        <v>28</v>
      </c>
      <c r="D10" s="1" t="s">
        <v>29</v>
      </c>
      <c r="E10" s="2">
        <v>43892</v>
      </c>
      <c r="F10" s="2" t="str">
        <f t="shared" si="1"/>
        <v>03월 09일</v>
      </c>
      <c r="G10" s="1">
        <v>3</v>
      </c>
      <c r="H10" s="3">
        <v>12000</v>
      </c>
      <c r="I10" s="3">
        <f t="shared" si="0"/>
        <v>36000</v>
      </c>
      <c r="J10" s="6" cm="1">
        <f t="array" ref="J10">fn할인액(E10,I10)</f>
        <v>5400</v>
      </c>
    </row>
    <row r="11" spans="2:10" x14ac:dyDescent="0.45">
      <c r="B11" s="1" t="s">
        <v>20</v>
      </c>
      <c r="C11" s="1" t="s">
        <v>18</v>
      </c>
      <c r="D11" s="1" t="s">
        <v>21</v>
      </c>
      <c r="E11" s="2">
        <v>43926</v>
      </c>
      <c r="F11" s="2" t="str">
        <f t="shared" si="1"/>
        <v>04월 10일</v>
      </c>
      <c r="G11" s="1">
        <v>1</v>
      </c>
      <c r="H11" s="3">
        <v>19800</v>
      </c>
      <c r="I11" s="3">
        <f t="shared" si="0"/>
        <v>19800</v>
      </c>
      <c r="J11" s="6" cm="1">
        <f t="array" ref="J11">fn할인액(E11,I11)</f>
        <v>0</v>
      </c>
    </row>
    <row r="12" spans="2:10" x14ac:dyDescent="0.45">
      <c r="B12" s="1" t="s">
        <v>20</v>
      </c>
      <c r="C12" s="1" t="s">
        <v>26</v>
      </c>
      <c r="D12" s="1" t="s">
        <v>27</v>
      </c>
      <c r="E12" s="2">
        <v>43913</v>
      </c>
      <c r="F12" s="2" t="str">
        <f t="shared" si="1"/>
        <v>03월 30일</v>
      </c>
      <c r="G12" s="1">
        <v>4</v>
      </c>
      <c r="H12" s="3">
        <v>17000</v>
      </c>
      <c r="I12" s="3">
        <f t="shared" si="0"/>
        <v>68000</v>
      </c>
      <c r="J12" s="6" cm="1">
        <f t="array" ref="J12">fn할인액(E12,I12)</f>
        <v>10200</v>
      </c>
    </row>
    <row r="13" spans="2:10" x14ac:dyDescent="0.45">
      <c r="B13" s="1" t="s">
        <v>11</v>
      </c>
      <c r="C13" s="1" t="s">
        <v>32</v>
      </c>
      <c r="D13" s="1" t="s">
        <v>33</v>
      </c>
      <c r="E13" s="2">
        <v>43842</v>
      </c>
      <c r="F13" s="2" t="str">
        <f t="shared" si="1"/>
        <v>01월 17일</v>
      </c>
      <c r="G13" s="1">
        <v>5</v>
      </c>
      <c r="H13" s="3">
        <v>9900</v>
      </c>
      <c r="I13" s="3">
        <f t="shared" si="0"/>
        <v>49500</v>
      </c>
      <c r="J13" s="6" cm="1">
        <f t="array" ref="J13">fn할인액(E13,I13)</f>
        <v>7425</v>
      </c>
    </row>
    <row r="14" spans="2:10" x14ac:dyDescent="0.45">
      <c r="B14" s="1" t="s">
        <v>11</v>
      </c>
      <c r="C14" s="1" t="s">
        <v>44</v>
      </c>
      <c r="D14" s="1" t="s">
        <v>45</v>
      </c>
      <c r="E14" s="2">
        <v>43896</v>
      </c>
      <c r="F14" s="2" t="str">
        <f t="shared" si="1"/>
        <v>03월 13일</v>
      </c>
      <c r="G14" s="1">
        <v>4</v>
      </c>
      <c r="H14" s="3">
        <v>11000</v>
      </c>
      <c r="I14" s="3">
        <f t="shared" si="0"/>
        <v>44000</v>
      </c>
      <c r="J14" s="6" cm="1">
        <f t="array" ref="J14">fn할인액(E14,I14)</f>
        <v>6600</v>
      </c>
    </row>
    <row r="15" spans="2:10" x14ac:dyDescent="0.45">
      <c r="B15" s="1" t="s">
        <v>20</v>
      </c>
      <c r="C15" s="1" t="s">
        <v>30</v>
      </c>
      <c r="D15" s="1" t="s">
        <v>31</v>
      </c>
      <c r="E15" s="2">
        <v>43882</v>
      </c>
      <c r="F15" s="2" t="str">
        <f t="shared" si="1"/>
        <v>02월 28일</v>
      </c>
      <c r="G15" s="1">
        <v>12</v>
      </c>
      <c r="H15" s="3">
        <v>22000</v>
      </c>
      <c r="I15" s="3">
        <f t="shared" si="0"/>
        <v>264000</v>
      </c>
      <c r="J15" s="6" cm="1">
        <f t="array" ref="J15">fn할인액(E15,I15)</f>
        <v>39600</v>
      </c>
    </row>
    <row r="16" spans="2:10" x14ac:dyDescent="0.45">
      <c r="B16" s="1" t="s">
        <v>14</v>
      </c>
      <c r="C16" s="1" t="s">
        <v>13</v>
      </c>
      <c r="D16" s="1" t="s">
        <v>16</v>
      </c>
      <c r="E16" s="2">
        <v>43905</v>
      </c>
      <c r="F16" s="2" t="str">
        <f t="shared" si="1"/>
        <v>03월 20일</v>
      </c>
      <c r="G16" s="1">
        <v>6</v>
      </c>
      <c r="H16" s="3">
        <v>19800</v>
      </c>
      <c r="I16" s="3">
        <f t="shared" si="0"/>
        <v>118800</v>
      </c>
      <c r="J16" s="6" cm="1">
        <f t="array" ref="J16">fn할인액(E16,I16)</f>
        <v>17820</v>
      </c>
    </row>
    <row r="17" spans="2:10" x14ac:dyDescent="0.45">
      <c r="B17" s="1" t="s">
        <v>8</v>
      </c>
      <c r="C17" s="1" t="s">
        <v>13</v>
      </c>
      <c r="D17" s="1" t="s">
        <v>17</v>
      </c>
      <c r="E17" s="2">
        <v>43936</v>
      </c>
      <c r="F17" s="2" t="str">
        <f t="shared" si="1"/>
        <v>04월 22일</v>
      </c>
      <c r="G17" s="1">
        <v>10</v>
      </c>
      <c r="H17" s="3">
        <v>9900</v>
      </c>
      <c r="I17" s="3">
        <f t="shared" si="0"/>
        <v>99000</v>
      </c>
      <c r="J17" s="6" cm="1">
        <f t="array" ref="J17">fn할인액(E17,I17)</f>
        <v>0</v>
      </c>
    </row>
    <row r="18" spans="2:10" x14ac:dyDescent="0.45">
      <c r="B18" s="1" t="s">
        <v>14</v>
      </c>
      <c r="C18" s="1" t="s">
        <v>18</v>
      </c>
      <c r="D18" s="1" t="s">
        <v>19</v>
      </c>
      <c r="E18" s="2">
        <v>43866</v>
      </c>
      <c r="F18" s="2" t="str">
        <f t="shared" si="1"/>
        <v>02월 12일</v>
      </c>
      <c r="G18" s="1">
        <v>2</v>
      </c>
      <c r="H18" s="3">
        <v>19800</v>
      </c>
      <c r="I18" s="3">
        <f t="shared" si="0"/>
        <v>39600</v>
      </c>
      <c r="J18" s="6" cm="1">
        <f t="array" ref="J18">fn할인액(E18,I18)</f>
        <v>5940</v>
      </c>
    </row>
    <row r="19" spans="2:10" x14ac:dyDescent="0.45">
      <c r="B19" s="1" t="s">
        <v>14</v>
      </c>
      <c r="C19" s="1" t="s">
        <v>36</v>
      </c>
      <c r="D19" s="1" t="s">
        <v>38</v>
      </c>
      <c r="E19" s="2">
        <v>43912</v>
      </c>
      <c r="F19" s="2" t="str">
        <f t="shared" si="1"/>
        <v>03월 27일</v>
      </c>
      <c r="G19" s="1">
        <v>9</v>
      </c>
      <c r="H19" s="3">
        <v>17600</v>
      </c>
      <c r="I19" s="3">
        <f t="shared" si="0"/>
        <v>158400</v>
      </c>
      <c r="J19" s="6" cm="1">
        <f t="array" ref="J19">fn할인액(E19,I19)</f>
        <v>23760</v>
      </c>
    </row>
    <row r="20" spans="2:10" x14ac:dyDescent="0.45">
      <c r="B20" s="1" t="s">
        <v>11</v>
      </c>
      <c r="C20" s="1" t="s">
        <v>10</v>
      </c>
      <c r="D20" s="1" t="s">
        <v>12</v>
      </c>
      <c r="E20" s="2">
        <v>43926</v>
      </c>
      <c r="F20" s="2" t="str">
        <f t="shared" si="1"/>
        <v>04월 10일</v>
      </c>
      <c r="G20" s="1">
        <v>1</v>
      </c>
      <c r="H20" s="3">
        <v>11000</v>
      </c>
      <c r="I20" s="3">
        <f t="shared" si="0"/>
        <v>11000</v>
      </c>
      <c r="J20" s="6" cm="1">
        <f t="array" ref="J20">fn할인액(E20,I20)</f>
        <v>0</v>
      </c>
    </row>
    <row r="21" spans="2:10" x14ac:dyDescent="0.45">
      <c r="B21" s="1" t="s">
        <v>20</v>
      </c>
      <c r="C21" s="1" t="s">
        <v>36</v>
      </c>
      <c r="D21" s="1" t="s">
        <v>37</v>
      </c>
      <c r="E21" s="2">
        <v>43852</v>
      </c>
      <c r="F21" s="2" t="str">
        <f t="shared" si="1"/>
        <v>01월 29일</v>
      </c>
      <c r="G21" s="1">
        <v>7</v>
      </c>
      <c r="H21" s="3">
        <v>8800</v>
      </c>
      <c r="I21" s="3">
        <f t="shared" si="0"/>
        <v>61600</v>
      </c>
      <c r="J21" s="6" cm="1">
        <f t="array" ref="J21">fn할인액(E21,I21)</f>
        <v>9240</v>
      </c>
    </row>
    <row r="22" spans="2:10" x14ac:dyDescent="0.45">
      <c r="B22" s="1" t="s">
        <v>14</v>
      </c>
      <c r="C22" s="1" t="s">
        <v>39</v>
      </c>
      <c r="D22" s="1" t="s">
        <v>15</v>
      </c>
      <c r="E22" s="2">
        <v>43876</v>
      </c>
      <c r="F22" s="2" t="str">
        <f t="shared" si="1"/>
        <v>02월 21일</v>
      </c>
      <c r="G22" s="1">
        <v>1</v>
      </c>
      <c r="H22" s="3">
        <v>17600</v>
      </c>
      <c r="I22" s="3">
        <f t="shared" si="0"/>
        <v>17600</v>
      </c>
      <c r="J22" s="6" cm="1">
        <f t="array" ref="J22">fn할인액(E22,I22)</f>
        <v>2640</v>
      </c>
    </row>
    <row r="23" spans="2:10" x14ac:dyDescent="0.45">
      <c r="B23" s="1" t="s">
        <v>8</v>
      </c>
      <c r="C23" s="1" t="s">
        <v>24</v>
      </c>
      <c r="D23" s="1" t="s">
        <v>25</v>
      </c>
      <c r="E23" s="2">
        <v>43933</v>
      </c>
      <c r="F23" s="2" t="str">
        <f t="shared" si="1"/>
        <v>04월 17일</v>
      </c>
      <c r="G23" s="1">
        <v>6</v>
      </c>
      <c r="H23" s="3">
        <v>2000</v>
      </c>
      <c r="I23" s="3">
        <f t="shared" si="0"/>
        <v>12000</v>
      </c>
      <c r="J23" s="6" cm="1">
        <f t="array" ref="J23">fn할인액(E23,I23)</f>
        <v>0</v>
      </c>
    </row>
    <row r="24" spans="2:10" x14ac:dyDescent="0.45">
      <c r="B24" s="1" t="s">
        <v>11</v>
      </c>
      <c r="C24" s="1" t="s">
        <v>22</v>
      </c>
      <c r="D24" s="1" t="s">
        <v>23</v>
      </c>
      <c r="E24" s="2">
        <v>43907</v>
      </c>
      <c r="F24" s="2" t="str">
        <f t="shared" si="1"/>
        <v>03월 24일</v>
      </c>
      <c r="G24" s="1">
        <v>1</v>
      </c>
      <c r="H24" s="3">
        <v>10000</v>
      </c>
      <c r="I24" s="3">
        <f t="shared" si="0"/>
        <v>10000</v>
      </c>
      <c r="J24" s="6" cm="1">
        <f t="array" ref="J24">fn할인액(E24,I24)</f>
        <v>1500</v>
      </c>
    </row>
    <row r="25" spans="2:10" x14ac:dyDescent="0.45">
      <c r="B25" s="1" t="s">
        <v>11</v>
      </c>
      <c r="C25" s="1" t="s">
        <v>39</v>
      </c>
      <c r="D25" s="1" t="s">
        <v>40</v>
      </c>
      <c r="E25" s="2">
        <v>43917</v>
      </c>
      <c r="F25" s="2" t="str">
        <f t="shared" si="1"/>
        <v>04월 03일</v>
      </c>
      <c r="G25" s="1">
        <v>1</v>
      </c>
      <c r="H25" s="3">
        <v>8800</v>
      </c>
      <c r="I25" s="3">
        <f t="shared" si="0"/>
        <v>8800</v>
      </c>
      <c r="J25" s="6" cm="1">
        <f t="array" ref="J25">fn할인액(E25,I25)</f>
        <v>1320</v>
      </c>
    </row>
    <row r="26" spans="2:10" x14ac:dyDescent="0.45">
      <c r="B26" s="1" t="s">
        <v>20</v>
      </c>
      <c r="C26" s="1" t="s">
        <v>41</v>
      </c>
      <c r="D26" s="1" t="s">
        <v>42</v>
      </c>
      <c r="E26" s="2">
        <v>43831</v>
      </c>
      <c r="F26" s="2" t="str">
        <f t="shared" si="1"/>
        <v>01월 08일</v>
      </c>
      <c r="G26" s="1">
        <v>8</v>
      </c>
      <c r="H26" s="3">
        <v>7000</v>
      </c>
      <c r="I26" s="3">
        <f t="shared" si="0"/>
        <v>56000</v>
      </c>
      <c r="J26" s="6" cm="1">
        <f t="array" ref="J26">fn할인액(E26,I26)</f>
        <v>8400</v>
      </c>
    </row>
    <row r="27" spans="2:10" x14ac:dyDescent="0.45">
      <c r="B27" s="1" t="s">
        <v>8</v>
      </c>
      <c r="C27" s="1" t="s">
        <v>41</v>
      </c>
      <c r="D27" s="1" t="s">
        <v>43</v>
      </c>
      <c r="E27" s="2">
        <v>43941</v>
      </c>
      <c r="F27" s="2" t="str">
        <f t="shared" si="1"/>
        <v>04월 27일</v>
      </c>
      <c r="G27" s="1">
        <v>1</v>
      </c>
      <c r="H27" s="3">
        <v>15000</v>
      </c>
      <c r="I27" s="3">
        <f t="shared" si="0"/>
        <v>15000</v>
      </c>
      <c r="J27" s="6" cm="1">
        <f t="array" ref="J27">fn할인액(E27,I27)</f>
        <v>0</v>
      </c>
    </row>
    <row r="29" spans="2:10" x14ac:dyDescent="0.45">
      <c r="B29" t="s">
        <v>55</v>
      </c>
      <c r="H29" t="s">
        <v>56</v>
      </c>
    </row>
    <row r="30" spans="2:10" x14ac:dyDescent="0.45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</row>
    <row r="31" spans="2:10" x14ac:dyDescent="0.45">
      <c r="B31" s="1">
        <v>1</v>
      </c>
      <c r="C31" s="6">
        <f t="array" ref="C31">SUM((MONTH($E$4:$E$27)=$B31)*($B$4:$B$27=C$30)*1)</f>
        <v>2</v>
      </c>
      <c r="D31" s="6">
        <f t="array" ref="D31">SUM((MONTH($E$4:$E$27)=$B31)*($B$4:$B$27=D$30)*1)</f>
        <v>2</v>
      </c>
      <c r="E31" s="6">
        <f t="array" ref="E31">SUM((MONTH($E$4:$E$27)=$B31)*($B$4:$B$27=E$30)*1)</f>
        <v>1</v>
      </c>
      <c r="F31" s="6">
        <f t="array" ref="F31">SUM((MONTH($E$4:$E$27)=$B31)*($B$4:$B$27=F$30)*1)</f>
        <v>0</v>
      </c>
      <c r="H31" s="1" t="s">
        <v>60</v>
      </c>
      <c r="I31" s="1" t="s">
        <v>61</v>
      </c>
      <c r="J31" s="7">
        <f t="array" ref="J31">MAX(IF((LEFT($C$4:$C$27,1)=$H31),$H$4:$H$27))</f>
        <v>22000</v>
      </c>
    </row>
    <row r="32" spans="2:10" x14ac:dyDescent="0.45">
      <c r="B32" s="1">
        <v>2</v>
      </c>
      <c r="C32" s="6">
        <f t="array" ref="C32">SUM((MONTH($E$4:$E$27)=$B32)*($B$4:$B$27=C$30)*1)</f>
        <v>1</v>
      </c>
      <c r="D32" s="6">
        <f t="array" ref="D32">SUM((MONTH($E$4:$E$27)=$B32)*($B$4:$B$27=D$30)*1)</f>
        <v>1</v>
      </c>
      <c r="E32" s="6">
        <f t="array" ref="E32">SUM((MONTH($E$4:$E$27)=$B32)*($B$4:$B$27=E$30)*1)</f>
        <v>0</v>
      </c>
      <c r="F32" s="6">
        <f t="array" ref="F32">SUM((MONTH($E$4:$E$27)=$B32)*($B$4:$B$27=F$30)*1)</f>
        <v>3</v>
      </c>
      <c r="H32" s="1" t="s">
        <v>62</v>
      </c>
      <c r="I32" s="1" t="s">
        <v>63</v>
      </c>
      <c r="J32" s="7">
        <f t="array" ref="J32">MAX(IF((LEFT($C$4:$C$27,1)=$H32),$H$4:$H$27))</f>
        <v>19800</v>
      </c>
    </row>
    <row r="33" spans="2:9" x14ac:dyDescent="0.45">
      <c r="B33" s="1">
        <v>3</v>
      </c>
      <c r="C33" s="6">
        <f t="array" ref="C33">SUM((MONTH($E$4:$E$27)=$B33)*($B$4:$B$27=C$30)*1)</f>
        <v>0</v>
      </c>
      <c r="D33" s="6">
        <f t="array" ref="D33">SUM((MONTH($E$4:$E$27)=$B33)*($B$4:$B$27=D$30)*1)</f>
        <v>2</v>
      </c>
      <c r="E33" s="6">
        <f t="array" ref="E33">SUM((MONTH($E$4:$E$27)=$B33)*($B$4:$B$27=E$30)*1)</f>
        <v>4</v>
      </c>
      <c r="F33" s="6">
        <f t="array" ref="F33">SUM((MONTH($E$4:$E$27)=$B33)*($B$4:$B$27=F$30)*1)</f>
        <v>2</v>
      </c>
    </row>
    <row r="34" spans="2:9" x14ac:dyDescent="0.45">
      <c r="B34" s="1">
        <v>4</v>
      </c>
      <c r="C34" s="6">
        <f t="array" ref="C34">SUM((MONTH($E$4:$E$27)=$B34)*($B$4:$B$27=C$30)*1)</f>
        <v>3</v>
      </c>
      <c r="D34" s="6">
        <f t="array" ref="D34">SUM((MONTH($E$4:$E$27)=$B34)*($B$4:$B$27=D$30)*1)</f>
        <v>1</v>
      </c>
      <c r="E34" s="6">
        <f t="array" ref="E34">SUM((MONTH($E$4:$E$27)=$B34)*($B$4:$B$27=E$30)*1)</f>
        <v>2</v>
      </c>
      <c r="F34" s="6">
        <f t="array" ref="F34">SUM((MONTH($E$4:$E$27)=$B34)*($B$4:$B$27=F$30)*1)</f>
        <v>0</v>
      </c>
      <c r="H34" t="s">
        <v>64</v>
      </c>
    </row>
    <row r="35" spans="2:9" x14ac:dyDescent="0.45">
      <c r="H35" s="5" t="s">
        <v>1</v>
      </c>
      <c r="I35" s="1" t="str">
        <f t="array" ref="I35">INDEX($C$4:$C$27,MATCH(MAX(($B$4:$B$27="취미/레저")*$I$4:$I$27),($B$4:$B$27="취미/레저")*$I$4:$I$27,0))</f>
        <v>O051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E15"/>
  <sheetViews>
    <sheetView workbookViewId="0">
      <selection activeCell="F33" sqref="F33"/>
    </sheetView>
  </sheetViews>
  <sheetFormatPr defaultRowHeight="17" x14ac:dyDescent="0.45"/>
  <cols>
    <col min="1" max="1" width="2.83203125" customWidth="1"/>
    <col min="2" max="3" width="10.75" bestFit="1" customWidth="1"/>
    <col min="4" max="4" width="10.58203125" bestFit="1" customWidth="1"/>
    <col min="5" max="5" width="11.4140625" bestFit="1" customWidth="1"/>
  </cols>
  <sheetData>
    <row r="2" spans="2:5" x14ac:dyDescent="0.45">
      <c r="B2" s="27" t="s">
        <v>2</v>
      </c>
      <c r="C2" t="s">
        <v>20</v>
      </c>
    </row>
    <row r="4" spans="2:5" x14ac:dyDescent="0.45">
      <c r="B4" s="27" t="s">
        <v>165</v>
      </c>
      <c r="C4" s="27" t="s">
        <v>1</v>
      </c>
      <c r="D4" t="s">
        <v>163</v>
      </c>
      <c r="E4" t="s">
        <v>164</v>
      </c>
    </row>
    <row r="5" spans="2:5" x14ac:dyDescent="0.45">
      <c r="B5" t="s">
        <v>61</v>
      </c>
      <c r="D5" s="28"/>
      <c r="E5" s="29"/>
    </row>
    <row r="6" spans="2:5" x14ac:dyDescent="0.45">
      <c r="C6" t="s">
        <v>18</v>
      </c>
      <c r="D6" s="28">
        <v>1</v>
      </c>
      <c r="E6" s="29">
        <v>19800</v>
      </c>
    </row>
    <row r="7" spans="2:5" x14ac:dyDescent="0.45">
      <c r="C7" t="s">
        <v>26</v>
      </c>
      <c r="D7" s="28">
        <v>4</v>
      </c>
      <c r="E7" s="29">
        <v>68000</v>
      </c>
    </row>
    <row r="8" spans="2:5" x14ac:dyDescent="0.45">
      <c r="C8" t="s">
        <v>30</v>
      </c>
      <c r="D8" s="28">
        <v>12</v>
      </c>
      <c r="E8" s="29">
        <v>264000</v>
      </c>
    </row>
    <row r="9" spans="2:5" x14ac:dyDescent="0.45">
      <c r="B9" t="s">
        <v>166</v>
      </c>
      <c r="D9" s="28">
        <v>17</v>
      </c>
      <c r="E9" s="29">
        <v>351800</v>
      </c>
    </row>
    <row r="10" spans="2:5" x14ac:dyDescent="0.45">
      <c r="B10" t="s">
        <v>63</v>
      </c>
      <c r="D10" s="28"/>
      <c r="E10" s="29"/>
    </row>
    <row r="11" spans="2:5" x14ac:dyDescent="0.45">
      <c r="C11" t="s">
        <v>36</v>
      </c>
      <c r="D11" s="28">
        <v>7</v>
      </c>
      <c r="E11" s="29">
        <v>61600</v>
      </c>
    </row>
    <row r="12" spans="2:5" x14ac:dyDescent="0.45">
      <c r="C12" t="s">
        <v>41</v>
      </c>
      <c r="D12" s="28">
        <v>8</v>
      </c>
      <c r="E12" s="29">
        <v>56000</v>
      </c>
    </row>
    <row r="13" spans="2:5" x14ac:dyDescent="0.45">
      <c r="C13" t="s">
        <v>46</v>
      </c>
      <c r="D13" s="28">
        <v>5</v>
      </c>
      <c r="E13" s="29">
        <v>99000</v>
      </c>
    </row>
    <row r="14" spans="2:5" x14ac:dyDescent="0.45">
      <c r="B14" t="s">
        <v>167</v>
      </c>
      <c r="D14" s="28">
        <v>20</v>
      </c>
      <c r="E14" s="29">
        <v>216600</v>
      </c>
    </row>
    <row r="15" spans="2:5" x14ac:dyDescent="0.45">
      <c r="B15" t="s">
        <v>162</v>
      </c>
      <c r="D15" s="28">
        <v>37</v>
      </c>
      <c r="E15" s="29">
        <v>568400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440-4443-4389-BC3D-42DAB5298C62}">
  <sheetPr codeName="Sheet5"/>
  <dimension ref="A1:G14"/>
  <sheetViews>
    <sheetView workbookViewId="0">
      <selection activeCell="C8" sqref="C8"/>
    </sheetView>
  </sheetViews>
  <sheetFormatPr defaultRowHeight="17" x14ac:dyDescent="0.45"/>
  <cols>
    <col min="1" max="1" width="11.08203125" bestFit="1" customWidth="1"/>
    <col min="3" max="3" width="9.75" bestFit="1" customWidth="1"/>
    <col min="5" max="5" width="5.25" bestFit="1" customWidth="1"/>
    <col min="6" max="6" width="8.33203125" bestFit="1" customWidth="1"/>
    <col min="7" max="7" width="9.33203125" bestFit="1" customWidth="1"/>
  </cols>
  <sheetData>
    <row r="1" spans="1:7" x14ac:dyDescent="0.45">
      <c r="A1" t="s">
        <v>50</v>
      </c>
    </row>
    <row r="2" spans="1:7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5">
      <c r="A3" s="2">
        <v>43831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5">
      <c r="A4" s="2">
        <v>43866</v>
      </c>
      <c r="B4" s="1" t="s">
        <v>18</v>
      </c>
      <c r="C4" s="1" t="s">
        <v>14</v>
      </c>
      <c r="D4" s="1" t="s">
        <v>19</v>
      </c>
      <c r="E4" s="1">
        <v>2</v>
      </c>
      <c r="F4" s="3">
        <v>19800</v>
      </c>
      <c r="G4" s="3">
        <v>35640</v>
      </c>
    </row>
    <row r="5" spans="1:7" x14ac:dyDescent="0.45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5">
      <c r="A6" s="2">
        <v>43892</v>
      </c>
      <c r="B6" s="1" t="s">
        <v>28</v>
      </c>
      <c r="C6" s="1" t="s">
        <v>11</v>
      </c>
      <c r="D6" s="1" t="s">
        <v>29</v>
      </c>
      <c r="E6" s="1">
        <v>3</v>
      </c>
      <c r="F6" s="3">
        <v>12000</v>
      </c>
      <c r="G6" s="3">
        <v>30600</v>
      </c>
    </row>
    <row r="7" spans="1:7" x14ac:dyDescent="0.45">
      <c r="A7" s="2">
        <v>43905</v>
      </c>
      <c r="B7" s="1" t="s">
        <v>13</v>
      </c>
      <c r="C7" s="1" t="s">
        <v>14</v>
      </c>
      <c r="D7" s="1" t="s">
        <v>16</v>
      </c>
      <c r="E7" s="1">
        <v>6</v>
      </c>
      <c r="F7" s="3">
        <v>19800</v>
      </c>
      <c r="G7" s="3">
        <v>106920</v>
      </c>
    </row>
    <row r="8" spans="1:7" x14ac:dyDescent="0.45">
      <c r="A8" s="2">
        <v>43907</v>
      </c>
      <c r="B8" s="1" t="s">
        <v>22</v>
      </c>
      <c r="C8" s="1" t="s">
        <v>11</v>
      </c>
      <c r="D8" s="1" t="s">
        <v>23</v>
      </c>
      <c r="E8" s="1">
        <v>1</v>
      </c>
      <c r="F8" s="3">
        <v>10000</v>
      </c>
      <c r="G8" s="3">
        <v>8500</v>
      </c>
    </row>
    <row r="9" spans="1:7" x14ac:dyDescent="0.45">
      <c r="A9" s="2">
        <v>43913</v>
      </c>
      <c r="B9" s="1" t="s">
        <v>26</v>
      </c>
      <c r="C9" s="1" t="s">
        <v>20</v>
      </c>
      <c r="D9" s="1" t="s">
        <v>27</v>
      </c>
      <c r="E9" s="1">
        <v>4</v>
      </c>
      <c r="F9" s="3">
        <v>17000</v>
      </c>
      <c r="G9" s="3">
        <v>57800</v>
      </c>
    </row>
    <row r="10" spans="1:7" x14ac:dyDescent="0.45">
      <c r="A10" s="2">
        <v>43926</v>
      </c>
      <c r="B10" s="1" t="s">
        <v>18</v>
      </c>
      <c r="C10" s="1" t="s">
        <v>20</v>
      </c>
      <c r="D10" s="1" t="s">
        <v>21</v>
      </c>
      <c r="E10" s="1">
        <v>1</v>
      </c>
      <c r="F10" s="3">
        <v>19800</v>
      </c>
      <c r="G10" s="3">
        <v>18810</v>
      </c>
    </row>
    <row r="11" spans="1:7" x14ac:dyDescent="0.45">
      <c r="A11" s="2">
        <v>43926</v>
      </c>
      <c r="B11" s="1" t="s">
        <v>10</v>
      </c>
      <c r="C11" s="1" t="s">
        <v>11</v>
      </c>
      <c r="D11" s="1" t="s">
        <v>12</v>
      </c>
      <c r="E11" s="1">
        <v>1</v>
      </c>
      <c r="F11" s="3">
        <v>11000</v>
      </c>
      <c r="G11" s="3">
        <v>10450</v>
      </c>
    </row>
    <row r="12" spans="1:7" x14ac:dyDescent="0.45">
      <c r="A12" s="2">
        <v>43933</v>
      </c>
      <c r="B12" s="1" t="s">
        <v>24</v>
      </c>
      <c r="C12" s="1" t="s">
        <v>8</v>
      </c>
      <c r="D12" s="1" t="s">
        <v>25</v>
      </c>
      <c r="E12" s="1">
        <v>6</v>
      </c>
      <c r="F12" s="3">
        <v>2000</v>
      </c>
      <c r="G12" s="3">
        <v>11400</v>
      </c>
    </row>
    <row r="13" spans="1:7" x14ac:dyDescent="0.45">
      <c r="A13" s="2">
        <v>43936</v>
      </c>
      <c r="B13" s="1" t="s">
        <v>13</v>
      </c>
      <c r="C13" s="1" t="s">
        <v>8</v>
      </c>
      <c r="D13" s="1" t="s">
        <v>17</v>
      </c>
      <c r="E13" s="1">
        <v>10</v>
      </c>
      <c r="F13" s="3">
        <v>9900</v>
      </c>
      <c r="G13" s="3">
        <v>94050</v>
      </c>
    </row>
    <row r="14" spans="1:7" x14ac:dyDescent="0.45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</sheetData>
  <phoneticPr fontId="1" type="noConversion"/>
  <dataValidations count="1">
    <dataValidation type="list" allowBlank="1" showInputMessage="1" showErrorMessage="1" errorTitle="오류" error="목록에서 선택하십시오." promptTitle="입력" prompt="소설, 취미/레저,_x000a_컴퓨터,_x000a_사회과학 중_x000a_선택하십시오." sqref="C3:C14" xr:uid="{47098DAF-7E08-4609-ACD1-48398ECA1901}">
      <formula1>"소설,취미/레저,컴퓨터,사회과학"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7994-6167-4EAE-9BC0-364C5F5CE8EE}">
  <sheetPr codeName="Sheet6"/>
  <dimension ref="A1:G14"/>
  <sheetViews>
    <sheetView workbookViewId="0">
      <selection activeCell="J9" sqref="J9"/>
    </sheetView>
  </sheetViews>
  <sheetFormatPr defaultRowHeight="17" x14ac:dyDescent="0.45"/>
  <cols>
    <col min="1" max="1" width="11.08203125" bestFit="1" customWidth="1"/>
    <col min="3" max="3" width="9.75" bestFit="1" customWidth="1"/>
    <col min="5" max="5" width="5.25" bestFit="1" customWidth="1"/>
    <col min="6" max="6" width="8.33203125" bestFit="1" customWidth="1"/>
    <col min="7" max="7" width="9.33203125" bestFit="1" customWidth="1"/>
  </cols>
  <sheetData>
    <row r="1" spans="1:7" x14ac:dyDescent="0.45">
      <c r="A1" t="s">
        <v>55</v>
      </c>
    </row>
    <row r="2" spans="1:7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5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45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45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45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45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75240</v>
      </c>
    </row>
    <row r="8" spans="1:7" x14ac:dyDescent="0.45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45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45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45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45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45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45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phoneticPr fontId="1" type="noConversion"/>
  <dataValidations count="1">
    <dataValidation type="list" allowBlank="1" showInputMessage="1" showErrorMessage="1" errorTitle="오류" error="목록에서 선택하십시오." promptTitle="입력" prompt="소설, 취미/레저,_x000a_컴퓨터,_x000a_사회과학 중_x000a_선택하십시오." sqref="C3:C14" xr:uid="{637D1F6F-046E-4E95-ADA8-AAF50A533C82}">
      <formula1>"소설,취미/레저,컴퓨터,사회과학"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7"/>
  <dimension ref="A1:D30"/>
  <sheetViews>
    <sheetView workbookViewId="0">
      <selection activeCell="H39" sqref="H39"/>
    </sheetView>
  </sheetViews>
  <sheetFormatPr defaultRowHeight="17" outlineLevelRow="1" x14ac:dyDescent="0.45"/>
  <cols>
    <col min="1" max="1" width="9.25" bestFit="1" customWidth="1"/>
    <col min="2" max="3" width="7" customWidth="1"/>
    <col min="4" max="4" width="9.33203125" bestFit="1" customWidth="1"/>
  </cols>
  <sheetData>
    <row r="1" spans="1:4" x14ac:dyDescent="0.45">
      <c r="A1" t="s">
        <v>56</v>
      </c>
    </row>
    <row r="2" spans="1:4" x14ac:dyDescent="0.45">
      <c r="A2" s="1" t="s">
        <v>2</v>
      </c>
      <c r="B2" s="1"/>
      <c r="C2" s="1" t="s">
        <v>4</v>
      </c>
      <c r="D2" s="1" t="s">
        <v>6</v>
      </c>
    </row>
    <row r="3" spans="1:4" hidden="1" outlineLevel="1" x14ac:dyDescent="0.45">
      <c r="A3" s="30"/>
      <c r="B3" s="30" t="s">
        <v>168</v>
      </c>
      <c r="C3" s="30">
        <f>오프라인!$E$3</f>
        <v>8</v>
      </c>
      <c r="D3" s="31">
        <f>오프라인!$G$3</f>
        <v>53200</v>
      </c>
    </row>
    <row r="4" spans="1:4" hidden="1" outlineLevel="1" collapsed="1" x14ac:dyDescent="0.45">
      <c r="A4" s="30"/>
      <c r="B4" s="30"/>
      <c r="C4" s="30">
        <f>오프라인!$E$5</f>
        <v>7</v>
      </c>
      <c r="D4" s="31">
        <f>오프라인!$G$5</f>
        <v>58520</v>
      </c>
    </row>
    <row r="5" spans="1:4" hidden="1" outlineLevel="1" collapsed="1" x14ac:dyDescent="0.45">
      <c r="A5" s="30"/>
      <c r="B5" s="30"/>
      <c r="C5" s="30">
        <f>오프라인!$E$9</f>
        <v>5</v>
      </c>
      <c r="D5" s="31">
        <f>오프라인!$G$9</f>
        <v>94050</v>
      </c>
    </row>
    <row r="6" spans="1:4" hidden="1" outlineLevel="1" collapsed="1" x14ac:dyDescent="0.45">
      <c r="A6" s="30"/>
      <c r="B6" s="30" t="s">
        <v>168</v>
      </c>
      <c r="C6" s="30">
        <f>온라인!$E$9</f>
        <v>4</v>
      </c>
      <c r="D6" s="31">
        <f>온라인!$G$9</f>
        <v>57800</v>
      </c>
    </row>
    <row r="7" spans="1:4" hidden="1" outlineLevel="1" collapsed="1" x14ac:dyDescent="0.45">
      <c r="A7" s="30"/>
      <c r="B7" s="30"/>
      <c r="C7" s="30">
        <f>온라인!$E$10</f>
        <v>1</v>
      </c>
      <c r="D7" s="31">
        <f>온라인!$G$10</f>
        <v>18810</v>
      </c>
    </row>
    <row r="8" spans="1:4" hidden="1" outlineLevel="1" collapsed="1" x14ac:dyDescent="0.45">
      <c r="A8" s="30"/>
      <c r="B8" s="30"/>
      <c r="C8" s="30">
        <f>온라인!$E$14</f>
        <v>12</v>
      </c>
      <c r="D8" s="31">
        <f>온라인!$G$14</f>
        <v>250800</v>
      </c>
    </row>
    <row r="9" spans="1:4" collapsed="1" x14ac:dyDescent="0.45">
      <c r="A9" t="s">
        <v>20</v>
      </c>
      <c r="C9">
        <f>MAX(C3:C8)</f>
        <v>12</v>
      </c>
      <c r="D9" s="32">
        <f>MAX(D3:D8)</f>
        <v>250800</v>
      </c>
    </row>
    <row r="10" spans="1:4" hidden="1" outlineLevel="1" x14ac:dyDescent="0.45">
      <c r="B10" t="s">
        <v>168</v>
      </c>
      <c r="C10">
        <f>오프라인!$E$4</f>
        <v>5</v>
      </c>
      <c r="D10" s="32">
        <f>오프라인!$G$4</f>
        <v>47025</v>
      </c>
    </row>
    <row r="11" spans="1:4" hidden="1" outlineLevel="1" collapsed="1" x14ac:dyDescent="0.45">
      <c r="C11">
        <f>오프라인!$E$10</f>
        <v>4</v>
      </c>
      <c r="D11" s="32">
        <f>오프라인!$G$10</f>
        <v>41800</v>
      </c>
    </row>
    <row r="12" spans="1:4" hidden="1" outlineLevel="1" collapsed="1" x14ac:dyDescent="0.45">
      <c r="C12">
        <f>오프라인!$E$12</f>
        <v>1</v>
      </c>
      <c r="D12" s="32">
        <f>오프라인!$G$12</f>
        <v>8360</v>
      </c>
    </row>
    <row r="13" spans="1:4" hidden="1" outlineLevel="1" collapsed="1" x14ac:dyDescent="0.45">
      <c r="C13">
        <f>오프라인!$E$13</f>
        <v>7</v>
      </c>
      <c r="D13" s="32">
        <f>오프라인!$G$13</f>
        <v>79800</v>
      </c>
    </row>
    <row r="14" spans="1:4" hidden="1" outlineLevel="1" collapsed="1" x14ac:dyDescent="0.45">
      <c r="B14" t="s">
        <v>168</v>
      </c>
      <c r="C14">
        <f>온라인!$E$6</f>
        <v>3</v>
      </c>
      <c r="D14" s="32">
        <f>온라인!$G$6</f>
        <v>30600</v>
      </c>
    </row>
    <row r="15" spans="1:4" hidden="1" outlineLevel="1" collapsed="1" x14ac:dyDescent="0.45">
      <c r="C15">
        <f>온라인!$E$8</f>
        <v>1</v>
      </c>
      <c r="D15" s="32">
        <f>온라인!$G$8</f>
        <v>8500</v>
      </c>
    </row>
    <row r="16" spans="1:4" hidden="1" outlineLevel="1" collapsed="1" x14ac:dyDescent="0.45">
      <c r="C16">
        <f>온라인!$E$11</f>
        <v>1</v>
      </c>
      <c r="D16" s="32">
        <f>온라인!$G$11</f>
        <v>10450</v>
      </c>
    </row>
    <row r="17" spans="1:4" collapsed="1" x14ac:dyDescent="0.45">
      <c r="A17" t="s">
        <v>11</v>
      </c>
      <c r="C17">
        <f>MAX(C10:C16)</f>
        <v>7</v>
      </c>
      <c r="D17" s="32">
        <f>MAX(D10:D16)</f>
        <v>79800</v>
      </c>
    </row>
    <row r="18" spans="1:4" hidden="1" outlineLevel="1" x14ac:dyDescent="0.45">
      <c r="B18" t="s">
        <v>168</v>
      </c>
      <c r="C18">
        <f>오프라인!$E$6</f>
        <v>2</v>
      </c>
      <c r="D18" s="32">
        <f>오프라인!$G$6</f>
        <v>28500</v>
      </c>
    </row>
    <row r="19" spans="1:4" hidden="1" outlineLevel="1" collapsed="1" x14ac:dyDescent="0.45">
      <c r="C19">
        <f>오프라인!$E$7</f>
        <v>8</v>
      </c>
      <c r="D19" s="32">
        <f>오프라인!$G$7</f>
        <v>75240</v>
      </c>
    </row>
    <row r="20" spans="1:4" hidden="1" outlineLevel="1" collapsed="1" x14ac:dyDescent="0.45">
      <c r="C20">
        <f>오프라인!$E$14</f>
        <v>1</v>
      </c>
      <c r="D20" s="32">
        <f>오프라인!$G$14</f>
        <v>14250</v>
      </c>
    </row>
    <row r="21" spans="1:4" hidden="1" outlineLevel="1" collapsed="1" x14ac:dyDescent="0.45">
      <c r="B21" t="s">
        <v>168</v>
      </c>
      <c r="C21">
        <f>온라인!$E$3</f>
        <v>10</v>
      </c>
      <c r="D21" s="32">
        <f>온라인!$G$3</f>
        <v>188100</v>
      </c>
    </row>
    <row r="22" spans="1:4" hidden="1" outlineLevel="1" collapsed="1" x14ac:dyDescent="0.45">
      <c r="C22">
        <f>온라인!$E$12</f>
        <v>6</v>
      </c>
      <c r="D22" s="32">
        <f>온라인!$G$12</f>
        <v>11400</v>
      </c>
    </row>
    <row r="23" spans="1:4" hidden="1" outlineLevel="1" collapsed="1" x14ac:dyDescent="0.45">
      <c r="C23">
        <f>온라인!$E$13</f>
        <v>10</v>
      </c>
      <c r="D23" s="32">
        <f>온라인!$G$13</f>
        <v>94050</v>
      </c>
    </row>
    <row r="24" spans="1:4" collapsed="1" x14ac:dyDescent="0.45">
      <c r="A24" t="s">
        <v>8</v>
      </c>
      <c r="C24">
        <f>MAX(C18:C23)</f>
        <v>10</v>
      </c>
      <c r="D24" s="32">
        <f>MAX(D18:D23)</f>
        <v>188100</v>
      </c>
    </row>
    <row r="25" spans="1:4" hidden="1" outlineLevel="1" x14ac:dyDescent="0.45">
      <c r="B25" t="s">
        <v>168</v>
      </c>
      <c r="C25">
        <f>오프라인!$E$8</f>
        <v>1</v>
      </c>
      <c r="D25" s="32">
        <f>오프라인!$G$8</f>
        <v>15840</v>
      </c>
    </row>
    <row r="26" spans="1:4" hidden="1" outlineLevel="1" collapsed="1" x14ac:dyDescent="0.45">
      <c r="C26">
        <f>오프라인!$E$11</f>
        <v>9</v>
      </c>
      <c r="D26" s="32">
        <f>오프라인!$G$11</f>
        <v>142560</v>
      </c>
    </row>
    <row r="27" spans="1:4" hidden="1" outlineLevel="1" collapsed="1" x14ac:dyDescent="0.45">
      <c r="B27" t="s">
        <v>168</v>
      </c>
      <c r="C27">
        <f>온라인!$E$4</f>
        <v>2</v>
      </c>
      <c r="D27" s="32">
        <f>온라인!$G$4</f>
        <v>35640</v>
      </c>
    </row>
    <row r="28" spans="1:4" hidden="1" outlineLevel="1" collapsed="1" x14ac:dyDescent="0.45">
      <c r="C28">
        <f>온라인!$E$5</f>
        <v>3</v>
      </c>
      <c r="D28" s="32">
        <f>온라인!$G$5</f>
        <v>26730</v>
      </c>
    </row>
    <row r="29" spans="1:4" hidden="1" outlineLevel="1" collapsed="1" x14ac:dyDescent="0.45">
      <c r="C29">
        <f>온라인!$E$7</f>
        <v>6</v>
      </c>
      <c r="D29" s="32">
        <f>온라인!$G$7</f>
        <v>106920</v>
      </c>
    </row>
    <row r="30" spans="1:4" collapsed="1" x14ac:dyDescent="0.45">
      <c r="A30" t="s">
        <v>14</v>
      </c>
      <c r="C30">
        <f>MAX(C25:C29)</f>
        <v>9</v>
      </c>
      <c r="D30" s="32">
        <f>MAX(D25:D29)</f>
        <v>142560</v>
      </c>
    </row>
  </sheetData>
  <dataConsolidate function="max" topLabels="1" link="1">
    <dataRefs count="2">
      <dataRef ref="C2:G14" sheet="오프라인"/>
      <dataRef ref="C2:G14" sheet="온라인"/>
    </dataRefs>
  </dataConsolidate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workbookViewId="0">
      <selection activeCell="R17" sqref="R17"/>
    </sheetView>
  </sheetViews>
  <sheetFormatPr defaultRowHeight="17" x14ac:dyDescent="0.45"/>
  <cols>
    <col min="4" max="4" width="9.33203125" bestFit="1" customWidth="1"/>
  </cols>
  <sheetData>
    <row r="2" spans="2:4" x14ac:dyDescent="0.45">
      <c r="B2" t="s">
        <v>50</v>
      </c>
    </row>
    <row r="3" spans="2:4" x14ac:dyDescent="0.45">
      <c r="B3" s="1" t="s">
        <v>2</v>
      </c>
      <c r="C3" s="1" t="s">
        <v>4</v>
      </c>
      <c r="D3" s="1" t="s">
        <v>6</v>
      </c>
    </row>
    <row r="4" spans="2:4" x14ac:dyDescent="0.45">
      <c r="B4" s="1" t="s">
        <v>14</v>
      </c>
      <c r="C4" s="1">
        <v>21</v>
      </c>
      <c r="D4" s="3">
        <v>327690</v>
      </c>
    </row>
    <row r="5" spans="2:4" x14ac:dyDescent="0.45">
      <c r="B5" s="1" t="s">
        <v>20</v>
      </c>
      <c r="C5" s="1">
        <v>37</v>
      </c>
      <c r="D5" s="3">
        <v>533180</v>
      </c>
    </row>
    <row r="6" spans="2:4" x14ac:dyDescent="0.45">
      <c r="B6" s="1" t="s">
        <v>11</v>
      </c>
      <c r="C6" s="1">
        <v>22</v>
      </c>
      <c r="D6" s="3">
        <v>226535</v>
      </c>
    </row>
    <row r="7" spans="2:4" x14ac:dyDescent="0.45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E12"/>
  <sheetViews>
    <sheetView tabSelected="1" workbookViewId="0">
      <selection activeCell="K13" sqref="K13"/>
    </sheetView>
  </sheetViews>
  <sheetFormatPr defaultRowHeight="17" x14ac:dyDescent="0.45"/>
  <cols>
    <col min="1" max="1" width="3.75" customWidth="1"/>
    <col min="3" max="3" width="10.33203125" customWidth="1"/>
    <col min="5" max="5" width="18.83203125" bestFit="1" customWidth="1"/>
    <col min="6" max="6" width="2" customWidth="1"/>
    <col min="7" max="7" width="10.83203125" customWidth="1"/>
  </cols>
  <sheetData>
    <row r="2" spans="2:5" x14ac:dyDescent="0.45">
      <c r="B2" s="1" t="s">
        <v>1</v>
      </c>
      <c r="C2" s="1" t="s">
        <v>2</v>
      </c>
      <c r="D2" s="1" t="s">
        <v>3</v>
      </c>
      <c r="E2" s="1" t="s">
        <v>53</v>
      </c>
    </row>
    <row r="3" spans="2:5" x14ac:dyDescent="0.45">
      <c r="B3" s="33" t="s">
        <v>13</v>
      </c>
      <c r="C3" s="1" t="s">
        <v>14</v>
      </c>
      <c r="D3" s="1" t="s">
        <v>16</v>
      </c>
      <c r="E3" s="34">
        <v>58800</v>
      </c>
    </row>
    <row r="4" spans="2:5" x14ac:dyDescent="0.45">
      <c r="B4" s="33" t="s">
        <v>22</v>
      </c>
      <c r="C4" s="1" t="s">
        <v>11</v>
      </c>
      <c r="D4" s="1" t="s">
        <v>23</v>
      </c>
      <c r="E4" s="34">
        <v>10000</v>
      </c>
    </row>
    <row r="5" spans="2:5" x14ac:dyDescent="0.45">
      <c r="B5" s="33" t="s">
        <v>36</v>
      </c>
      <c r="C5" s="1" t="s">
        <v>14</v>
      </c>
      <c r="D5" s="1" t="s">
        <v>38</v>
      </c>
      <c r="E5" s="34">
        <v>17600</v>
      </c>
    </row>
    <row r="6" spans="2:5" x14ac:dyDescent="0.45">
      <c r="B6" s="33" t="s">
        <v>39</v>
      </c>
      <c r="C6" s="1" t="s">
        <v>14</v>
      </c>
      <c r="D6" s="1" t="s">
        <v>15</v>
      </c>
      <c r="E6" s="34">
        <v>17600</v>
      </c>
    </row>
    <row r="7" spans="2:5" x14ac:dyDescent="0.45">
      <c r="B7" s="33" t="s">
        <v>7</v>
      </c>
      <c r="C7" s="1" t="s">
        <v>8</v>
      </c>
      <c r="D7" s="1" t="s">
        <v>9</v>
      </c>
      <c r="E7" s="34">
        <v>39800</v>
      </c>
    </row>
    <row r="8" spans="2:5" x14ac:dyDescent="0.45">
      <c r="B8" s="33" t="s">
        <v>41</v>
      </c>
      <c r="C8" s="1" t="s">
        <v>20</v>
      </c>
      <c r="D8" s="1" t="s">
        <v>42</v>
      </c>
      <c r="E8" s="34">
        <v>7000</v>
      </c>
    </row>
    <row r="9" spans="2:5" x14ac:dyDescent="0.45">
      <c r="B9" s="33" t="s">
        <v>49</v>
      </c>
      <c r="C9" s="1" t="s">
        <v>11</v>
      </c>
      <c r="D9" s="1" t="s">
        <v>12</v>
      </c>
      <c r="E9" s="34">
        <v>9900</v>
      </c>
    </row>
    <row r="10" spans="2:5" x14ac:dyDescent="0.45">
      <c r="B10" s="33" t="s">
        <v>18</v>
      </c>
      <c r="C10" s="1" t="s">
        <v>14</v>
      </c>
      <c r="D10" s="1" t="s">
        <v>19</v>
      </c>
      <c r="E10" s="34">
        <v>62800</v>
      </c>
    </row>
    <row r="11" spans="2:5" x14ac:dyDescent="0.45">
      <c r="B11" s="33" t="s">
        <v>26</v>
      </c>
      <c r="C11" s="1" t="s">
        <v>20</v>
      </c>
      <c r="D11" s="1" t="s">
        <v>27</v>
      </c>
      <c r="E11" s="34">
        <v>17000</v>
      </c>
    </row>
    <row r="12" spans="2:5" x14ac:dyDescent="0.45">
      <c r="B12" s="33" t="s">
        <v>32</v>
      </c>
      <c r="C12" s="1" t="s">
        <v>11</v>
      </c>
      <c r="D12" s="1" t="s">
        <v>33</v>
      </c>
      <c r="E12" s="34">
        <v>9900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존징표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할인표시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4 E A A B Q S w M E F A A C A A g A X U r + X C q v 6 S O m A A A A + A A A A B I A H A B D b 2 5 m a W c v U G F j a 2 F n Z S 5 4 b W w g o h g A K K A U A A A A A A A A A A A A A A A A A A A A A A A A A A A A h Y + x D o I w G I R f h X S n L S U k h v y U w V F J j C b G t c E K D d A a W i z v 5 u A j + Q p i F H V z u O H u v u H u f r 1 B P n Z t c J G 9 V U Z n K M I U B V K X 5 q h 0 l a H B n c I F y j l s R N m I S g Y T r G 0 6 2 m O G a u f O K S H e e + x j b P q K M E o j c i j W u 7 K W n U A f W P 2 H Q 6 W t E 7 q U i M P + N Y Y z H M W T E p o w T I H M M R R K f x E 2 L X 6 2 P y E s h 9 Y N v e S N C V d b I L M F 8 n 7 B H 1 B L A w Q U A A I A C A B d S v 5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X U r + X F 9 i 2 n g 2 A Q A A g A E A A B M A H A B G b 3 J t d W x h c y 9 T Z W N 0 a W 9 u M S 5 t I K I Y A C i g F A A A A A A A A A A A A A A A A A A A A A A A A A A A A G 2 Q z 0 o C U R T G 9 w P z D p d Z K Y i M Q w U l s w g l a F E E 0 s o r w 3 U 8 5 C W d k b n X N t G i f 4 t S y B a C 1 h B C g p s W h h k D v Z H 3 z D s 0 N r v q b A 5 8 5 5 z v 8 P s E u J L 7 H q m k v V D U N V 0 T T R Z A g + D 1 p Z q P V t E 8 7 g / U b E p s 0 g K p a y Q p f B 6 o R Z Q o u 6 4 L Q u T L T L I 6 E 5 D Z 4 y 3 I l 3 x P g i d F x i j t 0 G M B g a A H 3 O O 0 D O J U + h 1 q m d Y m v t 9 i L 1 R X o 9 V i + S M 4 y S P 8 D N V b h J M Q Z 4 8 O f n 3 E 4 7 C w i u 6 w N 0 2 G T j w c 4 / 0 S X w b q t e 9 Y G w X L 3 C L d T o N J o K Z F c B l i b 5 K a Y D i J R 0 N q b s d P f a o e b v A m T B n y z H U b d S O b I 9 V S A M n l I T v j J 2 y N f h T 4 H Q g k B 2 H L o A u 1 b C 5 F d f 7 G k N K f V y t u E 9 r M N o z c v o S 2 b f z a N G o X 1 X U w N V 3 j 3 v 9 m x W 9 Q S w E C L Q A U A A I A C A B d S v 5 c K q / p I 6 Y A A A D 4 A A A A E g A A A A A A A A A A A A A A A A A A A A A A Q 2 9 u Z m l n L 1 B h Y 2 t h Z 2 U u e G 1 s U E s B A i 0 A F A A C A A g A X U r + X A / K 6 a u k A A A A 6 Q A A A B M A A A A A A A A A A A A A A A A A 8 g A A A F t D b 2 5 0 Z W 5 0 X 1 R 5 c G V z X S 5 4 b W x Q S w E C L Q A U A A I A C A B d S v 5 c X 2 L a e D Y B A A C A A Q A A E w A A A A A A A A A A A A A A A A D j A Q A A R m 9 y b X V s Y X M v U 2 V j d G l v b j E u b V B L B Q Y A A A A A A w A D A M I A A A B m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l G w A A A A A A A A M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U M l O D M l O D E l R U I l Q j A l O T g l R U E l Q j g l Q j A l R U Q l O E M l O T A l R U I l Q T c l Q T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x M 2 E w O T M 3 M S 0 5 M W I y L T R i N z U t O D R m Y S 0 1 Y m F m Y 2 U x M 2 M 4 N T M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2 D k O y D i S I g L z 4 8 R W 5 0 c n k g V H l w Z T 0 i U m V j b 3 Z l c n l U Y X J n Z X R T a G V l d C I g V m F s d W U 9 I n P r t o T s h J 3 s n p H s l 4 U t M S I g L z 4 8 R W 5 0 c n k g V H l w Z T 0 i U m V j b 3 Z l c n l U Y X J n Z X R D b 2 x 1 b W 4 i I F Z h b H V l P S J s M i I g L z 4 8 R W 5 0 c n k g V H l w Z T 0 i U m V j b 3 Z l c n l U Y X J n Z X R S b 3 c i I F Z h b H V l P S J s N C I g L z 4 8 R W 5 0 c n k g V H l w Z T 0 i U G l 2 b 3 R P Y m p l Y 3 R O Y W 1 l I i B W Y W x 1 Z T 0 i c + u 2 h O y E n e y e k e y X h S 0 x I e 2 U v O u y l y D t h Y z s n b T r u J Q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M w V D A w O j E 4 O j U 5 L j Q 5 M z k 0 M D B a I i A v P j x F b n R y e S B U e X B l P S J G a W x s Q 2 9 s d W 1 u V H l w Z X M i I F Z h b H V l P S J z Q m d Z R 0 J 3 Y 0 Z C U V V G I i A v P j x F b n R y e S B U e X B l P S J G a W x s Q 2 9 s d W 1 u T m F t Z X M i I F Z h b H V l P S J z W y Z x d W 9 0 O + u 2 h O u l m C Z x d W 9 0 O y w m c X V v d D v q s 6 D q s J 3 s v Z T r k 5 w m c X V v d D s s J n F 1 b 3 Q 7 6 4 + E 7 I S c 6 7 K I 7 Z i 4 J n F 1 b 3 Q 7 L C Z x d W 9 0 O + 2 M k O u n p O y d v C Z x d W 9 0 O y w m c X V v d D v r s J j t k o j q s I D r i q X s n b w m c X V v d D s s J n F 1 b 3 Q 7 7 I i Y 6 5 + J J n F 1 b 3 Q 7 L C Z x d W 9 0 O + y g l e q w g C Z x d W 9 0 O y w m c X V v d D v q u I j s l a E m c X V v d D s s J n F 1 b 3 Q 7 7 Z W g 7 J 2 4 6 r i I 7 J W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y d m V y L k R h d G F i Y X N l X F w v M i 9 G a W x l L 2 M 6 X F x c X H V z Z X J z X F x c X G 1 p b m l c X F x c Z G V z a 3 R v c F x c X F w y M D I 1 7 L G F 7 I u c 6 4 K Y 6 r O 1 X F x c X D I w M j V f 6 r i w 7 L a c 6 6 y 4 7 K C c 7 K e R X + y 7 t O 2 Z n D H q u I n s i 6 T q u L B f 7 Z W Z 7 I q 1 7 J 6 Q 6 6 O M X z I 0 M T I w N i B 1 c G R h d G V c X F x c M D I g 7 L W c 7 I u g 6 r i w 7 L a c 7 J y g 7 Z i V X F x c X D A 5 7 Z q M X F x c X O u P h O y E n O 2 M k O u n p C 5 h Y 2 N k Y i 8 v 7 I O B 6 7 C Y 6 r i w 7 Y y Q 6 6 e k L n v r t o T r p Z g s M H 0 m c X V v d D s s J n F 1 b 3 Q 7 U 2 V y d m V y L k R h d G F i Y X N l X F w v M i 9 G a W x l L 2 M 6 X F x c X H V z Z X J z X F x c X G 1 p b m l c X F x c Z G V z a 3 R v c F x c X F w y M D I 1 7 L G F 7 I u c 6 4 K Y 6 r O 1 X F x c X D I w M j V f 6 r i w 7 L a c 6 6 y 4 7 K C c 7 K e R X + y 7 t O 2 Z n D H q u I n s i 6 T q u L B f 7 Z W Z 7 I q 1 7 J 6 Q 6 6 O M X z I 0 M T I w N i B 1 c G R h d G V c X F x c M D I g 7 L W c 7 I u g 6 r i w 7 L a c 7 J y g 7 Z i V X F x c X D A 5 7 Z q M X F x c X O u P h O y E n O 2 M k O u n p C 5 h Y 2 N k Y i 8 v 7 I O B 6 7 C Y 6 r i w 7 Y y Q 6 6 e k L n v q s 6 D q s J 3 s v Z T r k 5 w s M X 0 m c X V v d D s s J n F 1 b 3 Q 7 U 2 V y d m V y L k R h d G F i Y X N l X F w v M i 9 G a W x l L 2 M 6 X F x c X H V z Z X J z X F x c X G 1 p b m l c X F x c Z G V z a 3 R v c F x c X F w y M D I 1 7 L G F 7 I u c 6 4 K Y 6 r O 1 X F x c X D I w M j V f 6 r i w 7 L a c 6 6 y 4 7 K C c 7 K e R X + y 7 t O 2 Z n D H q u I n s i 6 T q u L B f 7 Z W Z 7 I q 1 7 J 6 Q 6 6 O M X z I 0 M T I w N i B 1 c G R h d G V c X F x c M D I g 7 L W c 7 I u g 6 r i w 7 L a c 7 J y g 7 Z i V X F x c X D A 5 7 Z q M X F x c X O u P h O y E n O 2 M k O u n p C 5 h Y 2 N k Y i 8 v 7 I O B 6 7 C Y 6 r i w 7 Y y Q 6 6 e k L n v r j 4 T s h J z r s o j t m L g s M n 0 m c X V v d D s s J n F 1 b 3 Q 7 U 2 V y d m V y L k R h d G F i Y X N l X F w v M i 9 G a W x l L 2 M 6 X F x c X H V z Z X J z X F x c X G 1 p b m l c X F x c Z G V z a 3 R v c F x c X F w y M D I 1 7 L G F 7 I u c 6 4 K Y 6 r O 1 X F x c X D I w M j V f 6 r i w 7 L a c 6 6 y 4 7 K C c 7 K e R X + y 7 t O 2 Z n D H q u I n s i 6 T q u L B f 7 Z W Z 7 I q 1 7 J 6 Q 6 6 O M X z I 0 M T I w N i B 1 c G R h d G V c X F x c M D I g 7 L W c 7 I u g 6 r i w 7 L a c 7 J y g 7 Z i V X F x c X D A 5 7 Z q M X F x c X O u P h O y E n O 2 M k O u n p C 5 h Y 2 N k Y i 8 v 7 I O B 6 7 C Y 6 r i w 7 Y y Q 6 6 e k L n v t j J D r p 6 T s n b w s M 3 0 m c X V v d D s s J n F 1 b 3 Q 7 U 2 V y d m V y L k R h d G F i Y X N l X F w v M i 9 G a W x l L 2 M 6 X F x c X H V z Z X J z X F x c X G 1 p b m l c X F x c Z G V z a 3 R v c F x c X F w y M D I 1 7 L G F 7 I u c 6 4 K Y 6 r O 1 X F x c X D I w M j V f 6 r i w 7 L a c 6 6 y 4 7 K C c 7 K e R X + y 7 t O 2 Z n D H q u I n s i 6 T q u L B f 7 Z W Z 7 I q 1 7 J 6 Q 6 6 O M X z I 0 M T I w N i B 1 c G R h d G V c X F x c M D I g 7 L W c 7 I u g 6 r i w 7 L a c 7 J y g 7 Z i V X F x c X D A 5 7 Z q M X F x c X O u P h O y E n O 2 M k O u n p C 5 h Y 2 N k Y i 8 v 7 I O B 6 7 C Y 6 r i w 7 Y y Q 6 6 e k L n v r s J j t k o j q s I D r i q X s n b w s N H 0 m c X V v d D s s J n F 1 b 3 Q 7 U 2 V y d m V y L k R h d G F i Y X N l X F w v M i 9 G a W x l L 2 M 6 X F x c X H V z Z X J z X F x c X G 1 p b m l c X F x c Z G V z a 3 R v c F x c X F w y M D I 1 7 L G F 7 I u c 6 4 K Y 6 r O 1 X F x c X D I w M j V f 6 r i w 7 L a c 6 6 y 4 7 K C c 7 K e R X + y 7 t O 2 Z n D H q u I n s i 6 T q u L B f 7 Z W Z 7 I q 1 7 J 6 Q 6 6 O M X z I 0 M T I w N i B 1 c G R h d G V c X F x c M D I g 7 L W c 7 I u g 6 r i w 7 L a c 7 J y g 7 Z i V X F x c X D A 5 7 Z q M X F x c X O u P h O y E n O 2 M k O u n p C 5 h Y 2 N k Y i 8 v 7 I O B 6 7 C Y 6 r i w 7 Y y Q 6 6 e k L n v s i J j r n 4 k s N X 0 m c X V v d D s s J n F 1 b 3 Q 7 U 2 V y d m V y L k R h d G F i Y X N l X F w v M i 9 G a W x l L 2 M 6 X F x c X H V z Z X J z X F x c X G 1 p b m l c X F x c Z G V z a 3 R v c F x c X F w y M D I 1 7 L G F 7 I u c 6 4 K Y 6 r O 1 X F x c X D I w M j V f 6 r i w 7 L a c 6 6 y 4 7 K C c 7 K e R X + y 7 t O 2 Z n D H q u I n s i 6 T q u L B f 7 Z W Z 7 I q 1 7 J 6 Q 6 6 O M X z I 0 M T I w N i B 1 c G R h d G V c X F x c M D I g 7 L W c 7 I u g 6 r i w 7 L a c 7 J y g 7 Z i V X F x c X D A 5 7 Z q M X F x c X O u P h O y E n O 2 M k O u n p C 5 h Y 2 N k Y i 8 v 7 I O B 6 7 C Y 6 r i w 7 Y y Q 6 6 e k L n v s o J X q s I A s N n 0 m c X V v d D s s J n F 1 b 3 Q 7 U 2 V y d m V y L k R h d G F i Y X N l X F w v M i 9 G a W x l L 2 M 6 X F x c X H V z Z X J z X F x c X G 1 p b m l c X F x c Z G V z a 3 R v c F x c X F w y M D I 1 7 L G F 7 I u c 6 4 K Y 6 r O 1 X F x c X D I w M j V f 6 r i w 7 L a c 6 6 y 4 7 K C c 7 K e R X + y 7 t O 2 Z n D H q u I n s i 6 T q u L B f 7 Z W Z 7 I q 1 7 J 6 Q 6 6 O M X z I 0 M T I w N i B 1 c G R h d G V c X F x c M D I g 7 L W c 7 I u g 6 r i w 7 L a c 7 J y g 7 Z i V X F x c X D A 5 7 Z q M X F x c X O u P h O y E n O 2 M k O u n p C 5 h Y 2 N k Y i 8 v 7 I O B 6 7 C Y 6 r i w 7 Y y Q 6 6 e k L n v q u I j s l a E s N 3 0 m c X V v d D s s J n F 1 b 3 Q 7 U 2 V y d m V y L k R h d G F i Y X N l X F w v M i 9 G a W x l L 2 M 6 X F x c X H V z Z X J z X F x c X G 1 p b m l c X F x c Z G V z a 3 R v c F x c X F w y M D I 1 7 L G F 7 I u c 6 4 K Y 6 r O 1 X F x c X D I w M j V f 6 r i w 7 L a c 6 6 y 4 7 K C c 7 K e R X + y 7 t O 2 Z n D H q u I n s i 6 T q u L B f 7 Z W Z 7 I q 1 7 J 6 Q 6 6 O M X z I 0 M T I w N i B 1 c G R h d G V c X F x c M D I g 7 L W c 7 I u g 6 r i w 7 L a c 7 J y g 7 Z i V X F x c X D A 5 7 Z q M X F x c X O u P h O y E n O 2 M k O u n p C 5 h Y 2 N k Y i 8 v 7 I O B 6 7 C Y 6 r i w 7 Y y Q 6 6 e k L n v t l a D s n b j q u I j s l a E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y d m V y L k R h d G F i Y X N l X F w v M i 9 G a W x l L 2 M 6 X F x c X H V z Z X J z X F x c X G 1 p b m l c X F x c Z G V z a 3 R v c F x c X F w y M D I 1 7 L G F 7 I u c 6 4 K Y 6 r O 1 X F x c X D I w M j V f 6 r i w 7 L a c 6 6 y 4 7 K C c 7 K e R X + y 7 t O 2 Z n D H q u I n s i 6 T q u L B f 7 Z W Z 7 I q 1 7 J 6 Q 6 6 O M X z I 0 M T I w N i B 1 c G R h d G V c X F x c M D I g 7 L W c 7 I u g 6 r i w 7 L a c 7 J y g 7 Z i V X F x c X D A 5 7 Z q M X F x c X O u P h O y E n O 2 M k O u n p C 5 h Y 2 N k Y i 8 v 7 I O B 6 7 C Y 6 r i w 7 Y y Q 6 6 e k L n v r t o T r p Z g s M H 0 m c X V v d D s s J n F 1 b 3 Q 7 U 2 V y d m V y L k R h d G F i Y X N l X F w v M i 9 G a W x l L 2 M 6 X F x c X H V z Z X J z X F x c X G 1 p b m l c X F x c Z G V z a 3 R v c F x c X F w y M D I 1 7 L G F 7 I u c 6 4 K Y 6 r O 1 X F x c X D I w M j V f 6 r i w 7 L a c 6 6 y 4 7 K C c 7 K e R X + y 7 t O 2 Z n D H q u I n s i 6 T q u L B f 7 Z W Z 7 I q 1 7 J 6 Q 6 6 O M X z I 0 M T I w N i B 1 c G R h d G V c X F x c M D I g 7 L W c 7 I u g 6 r i w 7 L a c 7 J y g 7 Z i V X F x c X D A 5 7 Z q M X F x c X O u P h O y E n O 2 M k O u n p C 5 h Y 2 N k Y i 8 v 7 I O B 6 7 C Y 6 r i w 7 Y y Q 6 6 e k L n v q s 6 D q s J 3 s v Z T r k 5 w s M X 0 m c X V v d D s s J n F 1 b 3 Q 7 U 2 V y d m V y L k R h d G F i Y X N l X F w v M i 9 G a W x l L 2 M 6 X F x c X H V z Z X J z X F x c X G 1 p b m l c X F x c Z G V z a 3 R v c F x c X F w y M D I 1 7 L G F 7 I u c 6 4 K Y 6 r O 1 X F x c X D I w M j V f 6 r i w 7 L a c 6 6 y 4 7 K C c 7 K e R X + y 7 t O 2 Z n D H q u I n s i 6 T q u L B f 7 Z W Z 7 I q 1 7 J 6 Q 6 6 O M X z I 0 M T I w N i B 1 c G R h d G V c X F x c M D I g 7 L W c 7 I u g 6 r i w 7 L a c 7 J y g 7 Z i V X F x c X D A 5 7 Z q M X F x c X O u P h O y E n O 2 M k O u n p C 5 h Y 2 N k Y i 8 v 7 I O B 6 7 C Y 6 r i w 7 Y y Q 6 6 e k L n v r j 4 T s h J z r s o j t m L g s M n 0 m c X V v d D s s J n F 1 b 3 Q 7 U 2 V y d m V y L k R h d G F i Y X N l X F w v M i 9 G a W x l L 2 M 6 X F x c X H V z Z X J z X F x c X G 1 p b m l c X F x c Z G V z a 3 R v c F x c X F w y M D I 1 7 L G F 7 I u c 6 4 K Y 6 r O 1 X F x c X D I w M j V f 6 r i w 7 L a c 6 6 y 4 7 K C c 7 K e R X + y 7 t O 2 Z n D H q u I n s i 6 T q u L B f 7 Z W Z 7 I q 1 7 J 6 Q 6 6 O M X z I 0 M T I w N i B 1 c G R h d G V c X F x c M D I g 7 L W c 7 I u g 6 r i w 7 L a c 7 J y g 7 Z i V X F x c X D A 5 7 Z q M X F x c X O u P h O y E n O 2 M k O u n p C 5 h Y 2 N k Y i 8 v 7 I O B 6 7 C Y 6 r i w 7 Y y Q 6 6 e k L n v t j J D r p 6 T s n b w s M 3 0 m c X V v d D s s J n F 1 b 3 Q 7 U 2 V y d m V y L k R h d G F i Y X N l X F w v M i 9 G a W x l L 2 M 6 X F x c X H V z Z X J z X F x c X G 1 p b m l c X F x c Z G V z a 3 R v c F x c X F w y M D I 1 7 L G F 7 I u c 6 4 K Y 6 r O 1 X F x c X D I w M j V f 6 r i w 7 L a c 6 6 y 4 7 K C c 7 K e R X + y 7 t O 2 Z n D H q u I n s i 6 T q u L B f 7 Z W Z 7 I q 1 7 J 6 Q 6 6 O M X z I 0 M T I w N i B 1 c G R h d G V c X F x c M D I g 7 L W c 7 I u g 6 r i w 7 L a c 7 J y g 7 Z i V X F x c X D A 5 7 Z q M X F x c X O u P h O y E n O 2 M k O u n p C 5 h Y 2 N k Y i 8 v 7 I O B 6 7 C Y 6 r i w 7 Y y Q 6 6 e k L n v r s J j t k o j q s I D r i q X s n b w s N H 0 m c X V v d D s s J n F 1 b 3 Q 7 U 2 V y d m V y L k R h d G F i Y X N l X F w v M i 9 G a W x l L 2 M 6 X F x c X H V z Z X J z X F x c X G 1 p b m l c X F x c Z G V z a 3 R v c F x c X F w y M D I 1 7 L G F 7 I u c 6 4 K Y 6 r O 1 X F x c X D I w M j V f 6 r i w 7 L a c 6 6 y 4 7 K C c 7 K e R X + y 7 t O 2 Z n D H q u I n s i 6 T q u L B f 7 Z W Z 7 I q 1 7 J 6 Q 6 6 O M X z I 0 M T I w N i B 1 c G R h d G V c X F x c M D I g 7 L W c 7 I u g 6 r i w 7 L a c 7 J y g 7 Z i V X F x c X D A 5 7 Z q M X F x c X O u P h O y E n O 2 M k O u n p C 5 h Y 2 N k Y i 8 v 7 I O B 6 7 C Y 6 r i w 7 Y y Q 6 6 e k L n v s i J j r n 4 k s N X 0 m c X V v d D s s J n F 1 b 3 Q 7 U 2 V y d m V y L k R h d G F i Y X N l X F w v M i 9 G a W x l L 2 M 6 X F x c X H V z Z X J z X F x c X G 1 p b m l c X F x c Z G V z a 3 R v c F x c X F w y M D I 1 7 L G F 7 I u c 6 4 K Y 6 r O 1 X F x c X D I w M j V f 6 r i w 7 L a c 6 6 y 4 7 K C c 7 K e R X + y 7 t O 2 Z n D H q u I n s i 6 T q u L B f 7 Z W Z 7 I q 1 7 J 6 Q 6 6 O M X z I 0 M T I w N i B 1 c G R h d G V c X F x c M D I g 7 L W c 7 I u g 6 r i w 7 L a c 7 J y g 7 Z i V X F x c X D A 5 7 Z q M X F x c X O u P h O y E n O 2 M k O u n p C 5 h Y 2 N k Y i 8 v 7 I O B 6 7 C Y 6 r i w 7 Y y Q 6 6 e k L n v s o J X q s I A s N n 0 m c X V v d D s s J n F 1 b 3 Q 7 U 2 V y d m V y L k R h d G F i Y X N l X F w v M i 9 G a W x l L 2 M 6 X F x c X H V z Z X J z X F x c X G 1 p b m l c X F x c Z G V z a 3 R v c F x c X F w y M D I 1 7 L G F 7 I u c 6 4 K Y 6 r O 1 X F x c X D I w M j V f 6 r i w 7 L a c 6 6 y 4 7 K C c 7 K e R X + y 7 t O 2 Z n D H q u I n s i 6 T q u L B f 7 Z W Z 7 I q 1 7 J 6 Q 6 6 O M X z I 0 M T I w N i B 1 c G R h d G V c X F x c M D I g 7 L W c 7 I u g 6 r i w 7 L a c 7 J y g 7 Z i V X F x c X D A 5 7 Z q M X F x c X O u P h O y E n O 2 M k O u n p C 5 h Y 2 N k Y i 8 v 7 I O B 6 7 C Y 6 r i w 7 Y y Q 6 6 e k L n v q u I j s l a E s N 3 0 m c X V v d D s s J n F 1 b 3 Q 7 U 2 V y d m V y L k R h d G F i Y X N l X F w v M i 9 G a W x l L 2 M 6 X F x c X H V z Z X J z X F x c X G 1 p b m l c X F x c Z G V z a 3 R v c F x c X F w y M D I 1 7 L G F 7 I u c 6 4 K Y 6 r O 1 X F x c X D I w M j V f 6 r i w 7 L a c 6 6 y 4 7 K C c 7 K e R X + y 7 t O 2 Z n D H q u I n s i 6 T q u L B f 7 Z W Z 7 I q 1 7 J 6 Q 6 6 O M X z I 0 M T I w N i B 1 c G R h d G V c X F x c M D I g 7 L W c 7 I u g 6 r i w 7 L a c 7 J y g 7 Z i V X F x c X D A 5 7 Z q M X F x c X O u P h O y E n O 2 M k O u n p C 5 h Y 2 N k Y i 8 v 7 I O B 6 7 C Y 6 r i w 7 Y y Q 6 6 e k L n v t l a D s n b j q u I j s l a E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Q y U 4 M y U 4 M S V F Q i V C M C U 5 O C V F Q S V C O C V C M C V F R C U 4 Q y U 5 M C V F Q i V B N y V B N C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M l O D M l O D E l R U I l Q j A l O T g l R U E l Q j g l Q j A l R U Q l O E M l O T A l R U I l Q T c l Q T Q v X y V F Q y U 4 M y U 4 M S V F Q i V C M C U 5 O C V F Q S V C O C V C M C V F R C U 4 Q y U 5 M C V F Q i V B N y V B N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f 9 i p O K + c 4 S J X 4 Z u y i I 1 j U A A A A A A I A A A A A A B B m A A A A A Q A A I A A A A B E e H / q c w U 4 z 3 e b w m X x x n O 5 K S 6 u F E S B v Z k 1 k m C X m S z a V A A A A A A 6 A A A A A A g A A I A A A A G L 7 O 8 o y d I A K U G y M 5 4 Q Z 8 5 C x Q g w w o y I 0 Q J P x 0 d R n G M U U U A A A A N M U z W V I H B n a w M j e v h a 6 b + p s S n a D z p l u + a j 1 0 B J Q G h 6 z z w q D E / M z l d m a m m G P r w K l g Z 7 D g s N v v j F T r C 8 z L S s n 7 z I x a Y t 6 o k n A R l R k C i d k g u Y V Q A A A A G Z h g V g w + v H i H c 0 O p y 3 J R O W v N / H k P e 5 O o + 8 L f Z c I Q P h 6 4 4 K f 3 A 5 / 5 6 M O 1 v z L f A k w A G y U S i m z u G N I X p q q B I u s Q r I = < / D a t a M a s h u p > 
</file>

<file path=customXml/itemProps1.xml><?xml version="1.0" encoding="utf-8"?>
<ds:datastoreItem xmlns:ds="http://schemas.openxmlformats.org/officeDocument/2006/customXml" ds:itemID="{F88B142C-2532-47CA-B8E7-E613E95313C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2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온라인</vt:lpstr>
      <vt:lpstr>오프라인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민희 최</cp:lastModifiedBy>
  <cp:lastPrinted>2026-07-30T00:06:23Z</cp:lastPrinted>
  <dcterms:created xsi:type="dcterms:W3CDTF">2023-08-09T00:13:15Z</dcterms:created>
  <dcterms:modified xsi:type="dcterms:W3CDTF">2026-07-30T00:52:24Z</dcterms:modified>
</cp:coreProperties>
</file>