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jpeg" ContentType="image/jpeg"/>
  <Default Extension="png" ContentType="image/png"/>
  <Default Extension="rels" ContentType="application/vnd.openxmlformats-package.relationships+xml"/>
  <Default Extension="svg" ContentType="image/svg+xml"/>
  <Default Extension="vml" ContentType="application/vnd.openxmlformats-officedocument.vmlDrawing"/>
  <Default Extension="xml" ContentType="application/xml"/>
  <Override PartName="/xl/workbook.xml" ContentType="application/vnd.ms-excel.sheet.macroEnabled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drawings/drawing1.xml" ContentType="application/vnd.openxmlformats-officedocument.drawing+xml"/>
  <Override PartName="/xl/pivotTables/pivotTable1.xml" ContentType="application/vnd.openxmlformats-officedocument.spreadsheetml.pivotTable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3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drawings/drawing4.xml" ContentType="application/vnd.openxmlformats-officedocument.drawing+xml"/>
  <Override PartName="/xl/activeX/activeX1.xml" ContentType="application/vnd.ms-office.activeX+xml"/>
  <Override PartName="/xl/activeX/activeX1.bin" ContentType="application/vnd.ms-office.activeX"/>
  <Override PartName="/xl/calcChain.xml" ContentType="application/vnd.openxmlformats-officedocument.spreadsheetml.calcChain+xml"/>
  <Override PartName="/xl/vbaProject.bin" ContentType="application/vnd.ms-office.vbaProject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 codeName="{DD97A8EA-9A9A-E61F-A557-7D5A7D7259CE}"/>
  <workbookPr codeName="현재_통합_문서"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c8068cb7059332f5/바탕 화면/26컴활1급(기출)/02 최신기출유형/09회/"/>
    </mc:Choice>
  </mc:AlternateContent>
  <xr:revisionPtr revIDLastSave="151" documentId="13_ncr:1_{94715915-2D72-4141-9A6F-B958A253F3D4}" xr6:coauthVersionLast="47" xr6:coauthVersionMax="47" xr10:uidLastSave="{BAB22AAD-B19F-4AD8-A7AF-D7E519603E2F}"/>
  <bookViews>
    <workbookView xWindow="-108" yWindow="-108" windowWidth="23256" windowHeight="12576" firstSheet="2" activeTab="2" xr2:uid="{812066B2-97CF-4D81-BA16-AB7A7A7E7780}"/>
  </bookViews>
  <sheets>
    <sheet name="기본작업-1" sheetId="3" r:id="rId1"/>
    <sheet name="기본작업-2" sheetId="11" r:id="rId2"/>
    <sheet name="계산작업" sheetId="1" r:id="rId3"/>
    <sheet name="분석작업-1" sheetId="4" r:id="rId4"/>
    <sheet name="온라인" sheetId="10" r:id="rId5"/>
    <sheet name="오프라인" sheetId="9" r:id="rId6"/>
    <sheet name="분석작업-2" sheetId="5" r:id="rId7"/>
    <sheet name="기타작업-1" sheetId="6" r:id="rId8"/>
    <sheet name="기타작업-2" sheetId="7" r:id="rId9"/>
    <sheet name="기타작업-3" sheetId="8" r:id="rId10"/>
  </sheets>
  <functionGroups builtInGroupCount="19"/>
  <definedNames>
    <definedName name="_xlnm._FilterDatabase" localSheetId="0" hidden="1">'기본작업-1'!$A$2:$G$26</definedName>
    <definedName name="_xlnm._FilterDatabase" localSheetId="1" hidden="1">'기본작업-2'!#REF!</definedName>
    <definedName name="_xlnm.Criteria" localSheetId="0">'기본작업-1'!$A$28:$A$29</definedName>
    <definedName name="_xlnm.Criteria" localSheetId="1">'기본작업-2'!#REF!</definedName>
    <definedName name="_xlnm.Extract" localSheetId="0">'기본작업-1'!$A$31:$E$31</definedName>
    <definedName name="_xlnm.Extract" localSheetId="1">'기본작업-2'!#REF!</definedName>
  </definedNames>
  <calcPr calcId="191029"/>
  <pivotCaches>
    <pivotCache cacheId="3" r:id="rId11"/>
  </pivotCaches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I35" i="1" l="1" a="1"/>
  <c r="I35" i="1" s="1"/>
  <c r="J32" i="1" a="1"/>
  <c r="J32" i="1" s="1"/>
  <c r="J31" i="1" a="1"/>
  <c r="J31" i="1" s="1"/>
  <c r="D31" i="1" a="1"/>
  <c r="D31" i="1" s="1"/>
  <c r="E31" i="1" a="1"/>
  <c r="E31" i="1"/>
  <c r="F31" i="1" a="1"/>
  <c r="F31" i="1" s="1"/>
  <c r="D32" i="1" a="1"/>
  <c r="D32" i="1"/>
  <c r="E32" i="1" a="1"/>
  <c r="E32" i="1" s="1"/>
  <c r="F32" i="1" a="1"/>
  <c r="F32" i="1"/>
  <c r="D33" i="1" a="1"/>
  <c r="D33" i="1" s="1"/>
  <c r="E33" i="1" a="1"/>
  <c r="E33" i="1"/>
  <c r="F33" i="1" a="1"/>
  <c r="F33" i="1" s="1"/>
  <c r="D34" i="1" a="1"/>
  <c r="D34" i="1"/>
  <c r="E34" i="1" a="1"/>
  <c r="E34" i="1" s="1"/>
  <c r="F34" i="1" a="1"/>
  <c r="F34" i="1"/>
  <c r="C32" i="1" a="1"/>
  <c r="C32" i="1" s="1"/>
  <c r="C33" i="1" a="1"/>
  <c r="C33" i="1" s="1"/>
  <c r="C34" i="1" a="1"/>
  <c r="C34" i="1" s="1"/>
  <c r="C31" i="1" a="1"/>
  <c r="C31" i="1" s="1"/>
  <c r="F5" i="1"/>
  <c r="F6" i="1"/>
  <c r="F7" i="1"/>
  <c r="F8" i="1"/>
  <c r="F9" i="1"/>
  <c r="F10" i="1"/>
  <c r="F11" i="1"/>
  <c r="F12" i="1"/>
  <c r="F13" i="1"/>
  <c r="F14" i="1"/>
  <c r="F15" i="1"/>
  <c r="F16" i="1"/>
  <c r="F17" i="1"/>
  <c r="F18" i="1"/>
  <c r="F19" i="1"/>
  <c r="F20" i="1"/>
  <c r="F21" i="1"/>
  <c r="F22" i="1"/>
  <c r="F23" i="1"/>
  <c r="F24" i="1"/>
  <c r="F25" i="1"/>
  <c r="F26" i="1"/>
  <c r="F27" i="1"/>
  <c r="F4" i="1"/>
  <c r="F3" i="5"/>
  <c r="F4" i="5"/>
  <c r="F5" i="5"/>
  <c r="F9" i="5" s="1"/>
  <c r="G3" i="5"/>
  <c r="G9" i="5" s="1"/>
  <c r="G4" i="5"/>
  <c r="G5" i="5"/>
  <c r="F6" i="5"/>
  <c r="F7" i="5"/>
  <c r="F8" i="5"/>
  <c r="G6" i="5"/>
  <c r="G7" i="5"/>
  <c r="G8" i="5"/>
  <c r="F10" i="5"/>
  <c r="F17" i="5" s="1"/>
  <c r="F11" i="5"/>
  <c r="F12" i="5"/>
  <c r="F13" i="5"/>
  <c r="G10" i="5"/>
  <c r="G17" i="5" s="1"/>
  <c r="G11" i="5"/>
  <c r="G12" i="5"/>
  <c r="G13" i="5"/>
  <c r="F14" i="5"/>
  <c r="F15" i="5"/>
  <c r="F16" i="5"/>
  <c r="G14" i="5"/>
  <c r="G15" i="5"/>
  <c r="G16" i="5"/>
  <c r="F18" i="5"/>
  <c r="F19" i="5"/>
  <c r="F24" i="5" s="1"/>
  <c r="F20" i="5"/>
  <c r="G18" i="5"/>
  <c r="G19" i="5"/>
  <c r="G20" i="5"/>
  <c r="F21" i="5"/>
  <c r="F22" i="5"/>
  <c r="F23" i="5"/>
  <c r="G21" i="5"/>
  <c r="G22" i="5"/>
  <c r="G23" i="5"/>
  <c r="G24" i="5"/>
  <c r="F25" i="5"/>
  <c r="F26" i="5"/>
  <c r="G25" i="5"/>
  <c r="G26" i="5"/>
  <c r="F27" i="5"/>
  <c r="F28" i="5"/>
  <c r="F29" i="5"/>
  <c r="G27" i="5"/>
  <c r="G28" i="5"/>
  <c r="G29" i="5"/>
  <c r="F30" i="5"/>
  <c r="G30" i="5"/>
  <c r="A29" i="3"/>
  <c r="G3" i="8"/>
  <c r="I4" i="1"/>
  <c r="I5" i="1"/>
  <c r="I6" i="1"/>
  <c r="I7" i="1"/>
  <c r="I8" i="1"/>
  <c r="I9" i="1"/>
  <c r="I10" i="1"/>
  <c r="I11" i="1"/>
  <c r="I12" i="1"/>
  <c r="I13" i="1"/>
  <c r="I14" i="1"/>
  <c r="I15" i="1"/>
  <c r="I16" i="1"/>
  <c r="I17" i="1"/>
  <c r="I18" i="1"/>
  <c r="I19" i="1"/>
  <c r="I20" i="1"/>
  <c r="I21" i="1"/>
  <c r="I22" i="1"/>
  <c r="I23" i="1"/>
  <c r="I24" i="1"/>
  <c r="I25" i="1"/>
  <c r="I26" i="1"/>
  <c r="I27" i="1"/>
  <c r="J5" i="1" a="1"/>
  <c r="J7" i="1" a="1"/>
  <c r="J9" i="1" a="1"/>
  <c r="J11" i="1" a="1"/>
  <c r="J13" i="1" a="1"/>
  <c r="J15" i="1" a="1"/>
  <c r="J17" i="1" a="1"/>
  <c r="J19" i="1" a="1"/>
  <c r="J21" i="1" a="1"/>
  <c r="J23" i="1" a="1"/>
  <c r="J25" i="1" a="1"/>
  <c r="J27" i="1" a="1"/>
  <c r="J8" i="1" a="1"/>
  <c r="J10" i="1" a="1"/>
  <c r="J12" i="1" a="1"/>
  <c r="J14" i="1" a="1"/>
  <c r="J16" i="1" a="1"/>
  <c r="J18" i="1" a="1"/>
  <c r="J20" i="1" a="1"/>
  <c r="J22" i="1" a="1"/>
  <c r="J24" i="1" a="1"/>
  <c r="J26" i="1" a="1"/>
  <c r="J6" i="1" a="1"/>
  <c r="J4" i="1" a="1"/>
  <c r="J6" i="1" l="1"/>
  <c r="J26" i="1"/>
  <c r="J24" i="1"/>
  <c r="J22" i="1"/>
  <c r="J20" i="1"/>
  <c r="J18" i="1"/>
  <c r="J16" i="1"/>
  <c r="J14" i="1"/>
  <c r="J12" i="1"/>
  <c r="J10" i="1"/>
  <c r="J8" i="1"/>
  <c r="J27" i="1"/>
  <c r="J25" i="1"/>
  <c r="J23" i="1"/>
  <c r="J21" i="1"/>
  <c r="J19" i="1"/>
  <c r="J17" i="1"/>
  <c r="J15" i="1"/>
  <c r="J13" i="1"/>
  <c r="J11" i="1"/>
  <c r="J9" i="1"/>
  <c r="J7" i="1"/>
  <c r="J5" i="1"/>
  <c r="J4" i="1"/>
</calcChain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A2617C8F-5E41-40F5-AD3F-EC74F93DEFF0}" name="MS Access Database_Query" type="1" refreshedVersion="8" background="1">
    <dbPr connection="DSN=MS Access Database;DBQ=C:\Users\김주영\OneDrive\바탕 화면\26컴활1급(기출)\02 최신기출유형\09회\도서판매.accdb;DefaultDir=C:\Users\김주영\OneDrive\바탕 화면\26컴활1급(기출)\02 최신기출유형\09회;DriverId=25;FIL=MS Access;MaxBufferSize=2048;PageTimeout=5;" command="SELECT 상반기판매.분류, 상반기판매.고객코드, 상반기판매.도서번호, 상반기판매.판매일, 상반기판매.반품가능일, 상반기판매.수량, 상반기판매.정가, 상반기판매.금액, 상반기판매.할인금액_x000d__x000a_FROM 상반기판매 상반기판매"/>
  </connection>
</connections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<sst xmlns="http://schemas.openxmlformats.org/spreadsheetml/2006/main" count="545" uniqueCount="169">
  <si>
    <t>판매일</t>
  </si>
  <si>
    <t>고객코드</t>
  </si>
  <si>
    <t>분류</t>
  </si>
  <si>
    <t>도서번호</t>
  </si>
  <si>
    <t>수량</t>
  </si>
  <si>
    <t>정가</t>
  </si>
  <si>
    <t>판매금액</t>
  </si>
  <si>
    <t>I001</t>
  </si>
  <si>
    <t>컴퓨터</t>
  </si>
  <si>
    <t>C10-519</t>
  </si>
  <si>
    <t>I005</t>
  </si>
  <si>
    <t>취미/레저</t>
  </si>
  <si>
    <t>G10-455</t>
  </si>
  <si>
    <t>I006</t>
  </si>
  <si>
    <t>사회과학</t>
  </si>
  <si>
    <t>S10-152</t>
  </si>
  <si>
    <t>S30-541</t>
  </si>
  <si>
    <t>C10-510</t>
  </si>
  <si>
    <t>I007</t>
  </si>
  <si>
    <t>S30-414</t>
  </si>
  <si>
    <t>소설</t>
  </si>
  <si>
    <t>J10-354</t>
  </si>
  <si>
    <t>I008</t>
  </si>
  <si>
    <t>G40-552</t>
  </si>
  <si>
    <t>I009</t>
  </si>
  <si>
    <t>C10-652</t>
  </si>
  <si>
    <t>I010</t>
  </si>
  <si>
    <t>J30-574</t>
  </si>
  <si>
    <t>I025</t>
  </si>
  <si>
    <t>G20-512</t>
  </si>
  <si>
    <t>I046</t>
  </si>
  <si>
    <t>J10-415</t>
  </si>
  <si>
    <t>O003</t>
  </si>
  <si>
    <t>G10-152</t>
  </si>
  <si>
    <t>O009</t>
  </si>
  <si>
    <t>C10-120</t>
  </si>
  <si>
    <t>O015</t>
  </si>
  <si>
    <t>J20-541</t>
  </si>
  <si>
    <t>S10-412</t>
  </si>
  <si>
    <t>O020</t>
  </si>
  <si>
    <t>G30-411</t>
  </si>
  <si>
    <t>O025</t>
  </si>
  <si>
    <t>J10-441</t>
  </si>
  <si>
    <t>C30-551</t>
  </si>
  <si>
    <t>O028</t>
  </si>
  <si>
    <t>G30-474</t>
  </si>
  <si>
    <t>O050</t>
  </si>
  <si>
    <t>C20-250</t>
  </si>
  <si>
    <t>J10-250</t>
  </si>
  <si>
    <t>O051</t>
  </si>
  <si>
    <t>[표1]</t>
  </si>
  <si>
    <t>마지막 할인날</t>
  </si>
  <si>
    <t>반품가능일</t>
  </si>
  <si>
    <t>금액</t>
  </si>
  <si>
    <t>할인액</t>
  </si>
  <si>
    <t>[표2]</t>
  </si>
  <si>
    <t>[표3]</t>
  </si>
  <si>
    <t>판매월</t>
  </si>
  <si>
    <t>구분</t>
  </si>
  <si>
    <t>최고 정가</t>
  </si>
  <si>
    <t>I</t>
  </si>
  <si>
    <t>온라인</t>
  </si>
  <si>
    <t>O</t>
  </si>
  <si>
    <t>오프라인</t>
  </si>
  <si>
    <t>[표4]</t>
  </si>
  <si>
    <t>요양보호</t>
    <phoneticPr fontId="1" type="noConversion"/>
  </si>
  <si>
    <t>처방번호</t>
  </si>
  <si>
    <t>가입자일련번호</t>
  </si>
  <si>
    <t>성별</t>
  </si>
  <si>
    <t>연령대코드</t>
  </si>
  <si>
    <t>시도</t>
  </si>
  <si>
    <t>성분코드</t>
  </si>
  <si>
    <t>성분정보</t>
  </si>
  <si>
    <t>일회투약량</t>
  </si>
  <si>
    <t>일일투약량</t>
  </si>
  <si>
    <t>총투여일수</t>
  </si>
  <si>
    <t>단가</t>
  </si>
  <si>
    <t>453555-3</t>
  </si>
  <si>
    <t>여성</t>
  </si>
  <si>
    <t>서울</t>
  </si>
  <si>
    <t>155638AOS</t>
  </si>
  <si>
    <t>내복점안제</t>
  </si>
  <si>
    <t>239850-1</t>
  </si>
  <si>
    <t>207631CTR</t>
  </si>
  <si>
    <t>외용서방형정제</t>
  </si>
  <si>
    <t>239850-2</t>
  </si>
  <si>
    <t>경기</t>
  </si>
  <si>
    <t>214144ATR</t>
  </si>
  <si>
    <t>내복서방형정제</t>
  </si>
  <si>
    <t>453555-7</t>
  </si>
  <si>
    <t>남성</t>
  </si>
  <si>
    <t>244677COS</t>
  </si>
  <si>
    <t>외용점안제</t>
  </si>
  <si>
    <t>487036-4</t>
  </si>
  <si>
    <t>246537BOS</t>
  </si>
  <si>
    <t>주세점안제</t>
  </si>
  <si>
    <t>855434-3</t>
  </si>
  <si>
    <t>281792BSY</t>
  </si>
  <si>
    <t>주세시럽제</t>
  </si>
  <si>
    <t>701855-2</t>
  </si>
  <si>
    <t>제주</t>
  </si>
  <si>
    <t>284511ASY</t>
  </si>
  <si>
    <t>내복시럽제</t>
  </si>
  <si>
    <t>792876-1</t>
  </si>
  <si>
    <t>343464CCH</t>
  </si>
  <si>
    <t>외용경질캡슐제</t>
  </si>
  <si>
    <t>145694-2</t>
  </si>
  <si>
    <t>402974ATB</t>
  </si>
  <si>
    <t>내복정제</t>
  </si>
  <si>
    <t>453555-1</t>
  </si>
  <si>
    <t>445202BTB</t>
  </si>
  <si>
    <t>주세정제</t>
  </si>
  <si>
    <t>745444-1</t>
  </si>
  <si>
    <t>479834BSY</t>
  </si>
  <si>
    <t>145694-1</t>
  </si>
  <si>
    <t>481914AOS</t>
  </si>
  <si>
    <t>701855-3</t>
  </si>
  <si>
    <t>512521ASY</t>
  </si>
  <si>
    <t>239850-6</t>
  </si>
  <si>
    <t>523910AOS</t>
  </si>
  <si>
    <t>239850-4</t>
  </si>
  <si>
    <t>543445BCH</t>
  </si>
  <si>
    <t>주세경질캡슐제</t>
  </si>
  <si>
    <t>855434-1</t>
  </si>
  <si>
    <t>548972ASY</t>
  </si>
  <si>
    <t>701855-1</t>
  </si>
  <si>
    <t>569383ATB</t>
  </si>
  <si>
    <t>145694-4</t>
  </si>
  <si>
    <t>582870COS</t>
  </si>
  <si>
    <t>937768-1</t>
  </si>
  <si>
    <t>586102CTR</t>
  </si>
  <si>
    <t>487036-3</t>
  </si>
  <si>
    <t>620597BCH</t>
  </si>
  <si>
    <t>487036-1</t>
  </si>
  <si>
    <t>631644BOS</t>
  </si>
  <si>
    <t>453555-5</t>
  </si>
  <si>
    <t>649236BOS</t>
  </si>
  <si>
    <t>453555-4</t>
  </si>
  <si>
    <t>652155BCH</t>
  </si>
  <si>
    <t>453555-2</t>
  </si>
  <si>
    <t>680668ACH</t>
  </si>
  <si>
    <t>내복경질캡슐제</t>
  </si>
  <si>
    <t>145694-3</t>
  </si>
  <si>
    <t>708898CTR</t>
  </si>
  <si>
    <t>284064-1</t>
  </si>
  <si>
    <t>734029BTB</t>
  </si>
  <si>
    <t>855434-2</t>
  </si>
  <si>
    <t>743202ACH</t>
  </si>
  <si>
    <t>239850-7</t>
  </si>
  <si>
    <t>743874AOS</t>
  </si>
  <si>
    <t>239850-5</t>
  </si>
  <si>
    <t>764116BTR</t>
  </si>
  <si>
    <t>주세서방형정제</t>
  </si>
  <si>
    <t>239850-3</t>
  </si>
  <si>
    <t>806414CCH</t>
  </si>
  <si>
    <t>453555-6</t>
  </si>
  <si>
    <t>825634COS</t>
  </si>
  <si>
    <t>487036-2</t>
  </si>
  <si>
    <t>925427CTR</t>
  </si>
  <si>
    <t>423576-1</t>
  </si>
  <si>
    <t>947008BTR</t>
  </si>
  <si>
    <t>조건</t>
    <phoneticPr fontId="1" type="noConversion"/>
  </si>
  <si>
    <t>총합계</t>
  </si>
  <si>
    <t>합계 : 수량</t>
  </si>
  <si>
    <t>합계 : 금액</t>
  </si>
  <si>
    <t>고객코드2</t>
  </si>
  <si>
    <t>온라인 요약</t>
  </si>
  <si>
    <t>오프라인 요약</t>
  </si>
  <si>
    <t>1급 09회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</si>
</sst>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6">
    <numFmt numFmtId="42" formatCode="_-&quot;₩&quot;* #,##0_-;\-&quot;₩&quot;* #,##0_-;_-&quot;₩&quot;* &quot;-&quot;_-;_-@_-"/>
    <numFmt numFmtId="41" formatCode="_-* #,##0_-;\-* #,##0_-;_-* &quot;-&quot;_-;_-@_-"/>
    <numFmt numFmtId="176" formatCode="0.0"/>
    <numFmt numFmtId="177" formatCode="* #,##0;\-* #,##0;* \-"/>
    <numFmt numFmtId="179" formatCode="@&quot;님&quot;"/>
    <numFmt numFmtId="180" formatCode="[Red][&gt;=50000]#,##0&quot;원&quot;\ &quot;[10%할인]&quot;;[&gt;=10000]#,##0&quot;원&quot;\ &quot;[5%할인]&quot;;#,##0&quot;원&quot;\ &quot;[할인안됨]&quot;"/>
  </numFmts>
  <fonts count="8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b/>
      <sz val="48"/>
      <color theme="1"/>
      <name val="맑은 고딕"/>
      <family val="3"/>
      <charset val="129"/>
      <scheme val="minor"/>
    </font>
    <font>
      <b/>
      <sz val="18"/>
      <color theme="1"/>
      <name val="맑은 고딕"/>
      <family val="3"/>
      <charset val="129"/>
      <scheme val="minor"/>
    </font>
    <font>
      <sz val="12"/>
      <color indexed="8"/>
      <name val="굴림"/>
      <family val="3"/>
      <charset val="129"/>
    </font>
    <font>
      <b/>
      <sz val="11"/>
      <color indexed="8"/>
      <name val="맑은 고딕"/>
      <family val="3"/>
      <charset val="129"/>
    </font>
    <font>
      <sz val="11"/>
      <color indexed="8"/>
      <name val="맑은 고딕"/>
      <family val="3"/>
      <charset val="129"/>
    </font>
  </fonts>
  <fills count="6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indexed="22"/>
        <bgColor indexed="0"/>
      </patternFill>
    </fill>
    <fill>
      <patternFill patternType="solid">
        <fgColor theme="6" tint="0.79998168889431442"/>
        <bgColor theme="6" tint="0.79998168889431442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22"/>
      </left>
      <right/>
      <top style="thin">
        <color indexed="8"/>
      </top>
      <bottom/>
      <diagonal/>
    </border>
    <border>
      <left style="thin">
        <color indexed="22"/>
      </left>
      <right style="thin">
        <color indexed="22"/>
      </right>
      <top style="thin">
        <color indexed="8"/>
      </top>
      <bottom/>
      <diagonal/>
    </border>
    <border>
      <left style="thin">
        <color indexed="22"/>
      </left>
      <right/>
      <top style="thin">
        <color indexed="22"/>
      </top>
      <bottom/>
      <diagonal/>
    </border>
    <border>
      <left style="thin">
        <color indexed="22"/>
      </left>
      <right style="thin">
        <color indexed="22"/>
      </right>
      <top style="thin">
        <color indexed="22"/>
      </top>
      <bottom/>
      <diagonal/>
    </border>
    <border>
      <left style="thin">
        <color indexed="22"/>
      </left>
      <right/>
      <top style="thin">
        <color indexed="22"/>
      </top>
      <bottom style="thin">
        <color indexed="2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</borders>
  <cellStyleXfs count="3">
    <xf numFmtId="0" fontId="0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5" fillId="0" borderId="0"/>
  </cellStyleXfs>
  <cellXfs count="37">
    <xf numFmtId="0" fontId="0" fillId="0" borderId="0" xfId="0">
      <alignment vertical="center"/>
    </xf>
    <xf numFmtId="0" fontId="0" fillId="0" borderId="1" xfId="0" applyBorder="1" applyAlignment="1">
      <alignment horizontal="center" vertical="center"/>
    </xf>
    <xf numFmtId="14" fontId="0" fillId="0" borderId="1" xfId="0" applyNumberFormat="1" applyBorder="1" applyAlignment="1">
      <alignment horizontal="center" vertical="center"/>
    </xf>
    <xf numFmtId="41" fontId="0" fillId="0" borderId="1" xfId="0" applyNumberFormat="1" applyBorder="1" applyAlignment="1">
      <alignment horizontal="center" vertical="center"/>
    </xf>
    <xf numFmtId="14" fontId="0" fillId="0" borderId="0" xfId="0" applyNumberFormat="1">
      <alignment vertical="center"/>
    </xf>
    <xf numFmtId="0" fontId="0" fillId="2" borderId="1" xfId="0" applyFill="1" applyBorder="1" applyAlignment="1">
      <alignment horizontal="center" vertical="center"/>
    </xf>
    <xf numFmtId="41" fontId="0" fillId="0" borderId="1" xfId="1" applyFont="1" applyBorder="1">
      <alignment vertical="center"/>
    </xf>
    <xf numFmtId="41" fontId="0" fillId="0" borderId="1" xfId="1" applyFont="1" applyBorder="1" applyAlignment="1">
      <alignment horizontal="center" vertical="center"/>
    </xf>
    <xf numFmtId="0" fontId="0" fillId="0" borderId="1" xfId="0" applyBorder="1">
      <alignment vertical="center"/>
    </xf>
    <xf numFmtId="0" fontId="6" fillId="4" borderId="3" xfId="2" applyFont="1" applyFill="1" applyBorder="1" applyAlignment="1">
      <alignment horizontal="center"/>
    </xf>
    <xf numFmtId="0" fontId="6" fillId="4" borderId="4" xfId="2" applyFont="1" applyFill="1" applyBorder="1" applyAlignment="1">
      <alignment horizontal="center"/>
    </xf>
    <xf numFmtId="0" fontId="7" fillId="5" borderId="5" xfId="2" applyFont="1" applyFill="1" applyBorder="1" applyAlignment="1">
      <alignment horizontal="center" wrapText="1"/>
    </xf>
    <xf numFmtId="176" fontId="7" fillId="5" borderId="5" xfId="2" applyNumberFormat="1" applyFont="1" applyFill="1" applyBorder="1" applyAlignment="1">
      <alignment horizontal="right" wrapText="1"/>
    </xf>
    <xf numFmtId="0" fontId="7" fillId="5" borderId="5" xfId="2" applyFont="1" applyFill="1" applyBorder="1" applyAlignment="1">
      <alignment horizontal="right" wrapText="1"/>
    </xf>
    <xf numFmtId="177" fontId="7" fillId="5" borderId="6" xfId="2" applyNumberFormat="1" applyFont="1" applyFill="1" applyBorder="1" applyAlignment="1">
      <alignment horizontal="right" wrapText="1"/>
    </xf>
    <xf numFmtId="0" fontId="7" fillId="0" borderId="7" xfId="2" applyFont="1" applyBorder="1" applyAlignment="1">
      <alignment horizontal="center" wrapText="1"/>
    </xf>
    <xf numFmtId="176" fontId="7" fillId="0" borderId="7" xfId="2" applyNumberFormat="1" applyFont="1" applyBorder="1" applyAlignment="1">
      <alignment horizontal="right" wrapText="1"/>
    </xf>
    <xf numFmtId="0" fontId="7" fillId="0" borderId="7" xfId="2" applyFont="1" applyBorder="1" applyAlignment="1">
      <alignment horizontal="right" wrapText="1"/>
    </xf>
    <xf numFmtId="177" fontId="7" fillId="0" borderId="8" xfId="2" applyNumberFormat="1" applyFont="1" applyBorder="1" applyAlignment="1">
      <alignment horizontal="right" wrapText="1"/>
    </xf>
    <xf numFmtId="0" fontId="7" fillId="5" borderId="7" xfId="2" applyFont="1" applyFill="1" applyBorder="1" applyAlignment="1">
      <alignment horizontal="center" wrapText="1"/>
    </xf>
    <xf numFmtId="176" fontId="7" fillId="5" borderId="7" xfId="2" applyNumberFormat="1" applyFont="1" applyFill="1" applyBorder="1" applyAlignment="1">
      <alignment horizontal="right" wrapText="1"/>
    </xf>
    <xf numFmtId="0" fontId="7" fillId="5" borderId="7" xfId="2" applyFont="1" applyFill="1" applyBorder="1" applyAlignment="1">
      <alignment horizontal="right" wrapText="1"/>
    </xf>
    <xf numFmtId="177" fontId="7" fillId="5" borderId="8" xfId="2" applyNumberFormat="1" applyFont="1" applyFill="1" applyBorder="1" applyAlignment="1">
      <alignment horizontal="right" wrapText="1"/>
    </xf>
    <xf numFmtId="0" fontId="7" fillId="5" borderId="9" xfId="2" applyFont="1" applyFill="1" applyBorder="1" applyAlignment="1">
      <alignment horizontal="center" wrapText="1"/>
    </xf>
    <xf numFmtId="176" fontId="7" fillId="5" borderId="9" xfId="2" applyNumberFormat="1" applyFont="1" applyFill="1" applyBorder="1" applyAlignment="1">
      <alignment horizontal="right" wrapText="1"/>
    </xf>
    <xf numFmtId="0" fontId="7" fillId="5" borderId="9" xfId="2" applyFont="1" applyFill="1" applyBorder="1" applyAlignment="1">
      <alignment horizontal="right" wrapText="1"/>
    </xf>
    <xf numFmtId="177" fontId="7" fillId="5" borderId="10" xfId="2" applyNumberFormat="1" applyFont="1" applyFill="1" applyBorder="1" applyAlignment="1">
      <alignment horizontal="right" wrapText="1"/>
    </xf>
    <xf numFmtId="0" fontId="3" fillId="3" borderId="2" xfId="0" applyFont="1" applyFill="1" applyBorder="1" applyAlignment="1">
      <alignment horizontal="center" vertical="center"/>
    </xf>
    <xf numFmtId="0" fontId="4" fillId="3" borderId="2" xfId="0" applyFont="1" applyFill="1" applyBorder="1" applyAlignment="1">
      <alignment horizontal="center" vertical="center"/>
    </xf>
    <xf numFmtId="0" fontId="0" fillId="0" borderId="0" xfId="0" pivotButton="1">
      <alignment vertical="center"/>
    </xf>
    <xf numFmtId="0" fontId="0" fillId="0" borderId="0" xfId="0" applyNumberFormat="1">
      <alignment vertical="center"/>
    </xf>
    <xf numFmtId="42" fontId="0" fillId="0" borderId="0" xfId="0" applyNumberFormat="1">
      <alignment vertical="center"/>
    </xf>
    <xf numFmtId="41" fontId="0" fillId="0" borderId="0" xfId="0" applyNumberFormat="1">
      <alignment vertical="center"/>
    </xf>
    <xf numFmtId="0" fontId="0" fillId="0" borderId="0" xfId="0" applyBorder="1" applyAlignment="1">
      <alignment horizontal="center" vertical="center"/>
    </xf>
    <xf numFmtId="41" fontId="0" fillId="0" borderId="0" xfId="0" applyNumberFormat="1" applyBorder="1" applyAlignment="1">
      <alignment horizontal="center" vertical="center"/>
    </xf>
    <xf numFmtId="179" fontId="0" fillId="0" borderId="1" xfId="0" applyNumberFormat="1" applyBorder="1" applyAlignment="1">
      <alignment horizontal="center" vertical="center"/>
    </xf>
    <xf numFmtId="180" fontId="0" fillId="0" borderId="1" xfId="0" applyNumberFormat="1" applyBorder="1" applyAlignment="1">
      <alignment horizontal="right" vertical="center"/>
    </xf>
  </cellXfs>
  <cellStyles count="3">
    <cellStyle name="쉼표 [0]" xfId="1" builtinId="6"/>
    <cellStyle name="표준" xfId="0" builtinId="0"/>
    <cellStyle name="표준_기본작업-2" xfId="2" xr:uid="{31890379-66AF-48C1-90A8-19FCD9B3E602}"/>
  </cellStyles>
  <dxfs count="1">
    <dxf>
      <font>
        <b/>
        <i/>
        <color rgb="FFFF0000"/>
      </font>
    </dxf>
  </dxfs>
  <tableStyles count="1" defaultTableStyle="TableStyleMedium2" defaultPivotStyle="PivotStyleLight16">
    <tableStyle name="Invisible" pivot="0" table="0" count="0" xr9:uid="{D72355E5-84E4-47E0-B0ED-858BEFC26576}"/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onnections" Target="connections.xml"/><Relationship Id="rId18" Type="http://schemas.microsoft.com/office/2006/relationships/vbaProject" Target="vbaProject.bin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17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openxmlformats.org/officeDocument/2006/relationships/sheetMetadata" Target="metadata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pivotCacheDefinition" Target="pivotCache/pivotCacheDefinition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activeX/_rels/activeX1.xml.rels><?xml version="1.0" encoding="UTF-8" standalone="yes"?>
<Relationships xmlns="http://schemas.openxmlformats.org/package/2006/relationships"><Relationship Id="rId1" Type="http://schemas.microsoft.com/office/2006/relationships/activeXControlBinary" Target="activeX1.bin"/></Relationships>
</file>

<file path=xl/activeX/activeX1.xml><?xml version="1.0" encoding="utf-8"?>
<ax:ocx xmlns:ax="http://schemas.microsoft.com/office/2006/activeX" xmlns:r="http://schemas.openxmlformats.org/officeDocument/2006/relationships" ax:classid="{D7053240-CE69-11CD-A777-00DD01143C57}" ax:persistence="persistStreamInit" r:id="rId1"/>
</file>

<file path=xl/charts/_rels/chart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ko-K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r>
              <a:rPr lang="ko-KR"/>
              <a:t>분류별 수량과 판매금액 현황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tx2"/>
              </a:solidFill>
              <a:latin typeface="+mn-lt"/>
              <a:ea typeface="+mn-ea"/>
              <a:cs typeface="+mn-cs"/>
            </a:defRPr>
          </a:pPr>
          <a:endParaRPr lang="ko-KR"/>
        </a:p>
      </c:txPr>
    </c:title>
    <c:autoTitleDeleted val="0"/>
    <c:plotArea>
      <c:layout/>
      <c:barChart>
        <c:barDir val="col"/>
        <c:grouping val="clustered"/>
        <c:varyColors val="0"/>
        <c:ser>
          <c:idx val="1"/>
          <c:order val="1"/>
          <c:tx>
            <c:strRef>
              <c:f>'기타작업-1'!$D$3</c:f>
              <c:strCache>
                <c:ptCount val="1"/>
                <c:pt idx="0">
                  <c:v>판매금액</c:v>
                </c:pt>
              </c:strCache>
            </c:strRef>
          </c:tx>
          <c:spPr>
            <a:blipFill>
              <a:blip xmlns:r="http://schemas.openxmlformats.org/officeDocument/2006/relationships" r:embed="rId3"/>
              <a:tile tx="0" ty="0" sx="100000" sy="100000" flip="none" algn="tl"/>
            </a:blipFill>
            <a:ln>
              <a:noFill/>
            </a:ln>
            <a:effectLst/>
          </c:spPr>
          <c:invertIfNegative val="0"/>
          <c:cat>
            <c:strRef>
              <c:f>'기타작업-1'!$B$4:$B$7</c:f>
              <c:strCache>
                <c:ptCount val="4"/>
                <c:pt idx="0">
                  <c:v>사회과학</c:v>
                </c:pt>
                <c:pt idx="1">
                  <c:v>소설</c:v>
                </c:pt>
                <c:pt idx="2">
                  <c:v>취미/레저</c:v>
                </c:pt>
                <c:pt idx="3">
                  <c:v>컴퓨터</c:v>
                </c:pt>
              </c:strCache>
            </c:strRef>
          </c:cat>
          <c:val>
            <c:numRef>
              <c:f>'기타작업-1'!$D$4:$D$7</c:f>
              <c:numCache>
                <c:formatCode>_(* #,##0_);_(* \(#,##0\);_(* "-"_);_(@_)</c:formatCode>
                <c:ptCount val="4"/>
                <c:pt idx="0">
                  <c:v>327690</c:v>
                </c:pt>
                <c:pt idx="1">
                  <c:v>533180</c:v>
                </c:pt>
                <c:pt idx="2">
                  <c:v>226535</c:v>
                </c:pt>
                <c:pt idx="3">
                  <c:v>411540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180E-44E6-A10F-60FF752A976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2031167935"/>
        <c:axId val="2035993999"/>
      </c:barChart>
      <c:lineChart>
        <c:grouping val="standard"/>
        <c:varyColors val="0"/>
        <c:ser>
          <c:idx val="0"/>
          <c:order val="0"/>
          <c:tx>
            <c:v>판매수량</c:v>
          </c:tx>
          <c:spPr>
            <a:ln w="31750" cap="rnd">
              <a:solidFill>
                <a:schemeClr val="accent1"/>
              </a:solidFill>
              <a:round/>
            </a:ln>
            <a:effectLst/>
          </c:spPr>
          <c:marker>
            <c:symbol val="circle"/>
            <c:size val="6"/>
            <c:spPr>
              <a:gradFill rotWithShape="1">
                <a:gsLst>
                  <a:gs pos="0">
                    <a:schemeClr val="accent1">
                      <a:satMod val="103000"/>
                      <a:lumMod val="102000"/>
                      <a:tint val="94000"/>
                    </a:schemeClr>
                  </a:gs>
                  <a:gs pos="50000">
                    <a:schemeClr val="accent1">
                      <a:satMod val="110000"/>
                      <a:lumMod val="100000"/>
                      <a:shade val="100000"/>
                    </a:schemeClr>
                  </a:gs>
                  <a:gs pos="100000">
                    <a:schemeClr val="accent1">
                      <a:lumMod val="99000"/>
                      <a:satMod val="120000"/>
                      <a:shade val="78000"/>
                    </a:schemeClr>
                  </a:gs>
                </a:gsLst>
                <a:lin ang="5400000" scaled="0"/>
              </a:gradFill>
              <a:ln w="12700">
                <a:solidFill>
                  <a:schemeClr val="lt2"/>
                </a:solidFill>
                <a:round/>
              </a:ln>
              <a:effectLst/>
            </c:spPr>
          </c:marker>
          <c:cat>
            <c:strRef>
              <c:f>'기타작업-1'!$B$4:$B$7</c:f>
              <c:strCache>
                <c:ptCount val="4"/>
                <c:pt idx="0">
                  <c:v>사회과학</c:v>
                </c:pt>
                <c:pt idx="1">
                  <c:v>소설</c:v>
                </c:pt>
                <c:pt idx="2">
                  <c:v>취미/레저</c:v>
                </c:pt>
                <c:pt idx="3">
                  <c:v>컴퓨터</c:v>
                </c:pt>
              </c:strCache>
            </c:strRef>
          </c:cat>
          <c:val>
            <c:numRef>
              <c:f>'기타작업-1'!$C$4:$C$7</c:f>
              <c:numCache>
                <c:formatCode>General</c:formatCode>
                <c:ptCount val="4"/>
                <c:pt idx="0">
                  <c:v>21</c:v>
                </c:pt>
                <c:pt idx="1">
                  <c:v>37</c:v>
                </c:pt>
                <c:pt idx="2">
                  <c:v>22</c:v>
                </c:pt>
                <c:pt idx="3">
                  <c:v>37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180E-44E6-A10F-60FF752A976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240204575"/>
        <c:axId val="1240210815"/>
      </c:lineChart>
      <c:catAx>
        <c:axId val="2031167935"/>
        <c:scaling>
          <c:orientation val="minMax"/>
        </c:scaling>
        <c:delete val="0"/>
        <c:axPos val="t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2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2035993999"/>
        <c:crosses val="autoZero"/>
        <c:auto val="1"/>
        <c:lblAlgn val="ctr"/>
        <c:lblOffset val="100"/>
        <c:noMultiLvlLbl val="0"/>
      </c:catAx>
      <c:valAx>
        <c:axId val="2035993999"/>
        <c:scaling>
          <c:orientation val="maxMin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prstDash val="dash"/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chemeClr val="tx2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ko-KR"/>
                  <a:t>금액</a:t>
                </a:r>
                <a:endParaRPr lang="en-US"/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chemeClr val="tx2"/>
                  </a:solidFill>
                  <a:latin typeface="+mn-lt"/>
                  <a:ea typeface="+mn-ea"/>
                  <a:cs typeface="+mn-cs"/>
                </a:defRPr>
              </a:pPr>
              <a:endParaRPr lang="ko-KR"/>
            </a:p>
          </c:txPr>
        </c:title>
        <c:numFmt formatCode="_(* #,##0_);_(* \(#,##0\);_(* &quot;-&quot;_);_(@_)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2031167935"/>
        <c:crosses val="autoZero"/>
        <c:crossBetween val="between"/>
      </c:valAx>
      <c:valAx>
        <c:axId val="1240210815"/>
        <c:scaling>
          <c:orientation val="minMax"/>
        </c:scaling>
        <c:delete val="0"/>
        <c:axPos val="r"/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chemeClr val="tx2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ko-KR"/>
                  <a:t>수량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chemeClr val="tx2"/>
                  </a:solidFill>
                  <a:latin typeface="+mn-lt"/>
                  <a:ea typeface="+mn-ea"/>
                  <a:cs typeface="+mn-cs"/>
                </a:defRPr>
              </a:pPr>
              <a:endParaRPr lang="ko-K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1240204575"/>
        <c:crosses val="max"/>
        <c:crossBetween val="between"/>
      </c:valAx>
      <c:catAx>
        <c:axId val="1240204575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240210815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2"/>
              </a:solidFill>
              <a:latin typeface="+mn-lt"/>
              <a:ea typeface="+mn-ea"/>
              <a:cs typeface="+mn-cs"/>
            </a:defRPr>
          </a:pPr>
          <a:endParaRPr lang="ko-KR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>
      <a:glow rad="63500">
        <a:schemeClr val="accent1">
          <a:satMod val="175000"/>
          <a:alpha val="40000"/>
        </a:schemeClr>
      </a:glow>
    </a:effectLst>
  </c:spPr>
  <c:txPr>
    <a:bodyPr/>
    <a:lstStyle/>
    <a:p>
      <a:pPr>
        <a:defRPr/>
      </a:pPr>
      <a:endParaRPr lang="ko-KR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326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31750" cap="rnd">
        <a:solidFill>
          <a:schemeClr val="phClr"/>
        </a:solidFill>
        <a:round/>
      </a:ln>
    </cs:spPr>
  </cs:dataPointLine>
  <cs:dataPointMarker>
    <cs:lnRef idx="0"/>
    <cs:fillRef idx="3">
      <cs:styleClr val="auto"/>
    </cs:fillRef>
    <cs:effectRef idx="2"/>
    <cs:fontRef idx="minor">
      <a:schemeClr val="tx2"/>
    </cs:fontRef>
    <cs:spPr>
      <a:ln w="12700">
        <a:solidFill>
          <a:schemeClr val="lt2"/>
        </a:solidFill>
        <a:round/>
      </a:ln>
    </cs:spPr>
  </cs:dataPointMarker>
  <cs:dataPointMarkerLayout symbol="circle" size="6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dk1">
            <a:lumMod val="75000"/>
            <a:lumOff val="25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dk1">
            <a:lumMod val="75000"/>
            <a:lumOff val="25000"/>
          </a:schemeClr>
        </a:solidFill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19050" cap="rnd">
        <a:solidFill>
          <a:schemeClr val="phClr"/>
        </a:solidFill>
        <a:prstDash val="sysDash"/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trlProps/ctrlProp1.xml><?xml version="1.0" encoding="utf-8"?>
<formControlPr xmlns="http://schemas.microsoft.com/office/spreadsheetml/2009/9/main" objectType="Button" lockText="1"/>
</file>

<file path=xl/ctrlProps/ctrlProp2.xml><?xml version="1.0" encoding="utf-8"?>
<formControlPr xmlns="http://schemas.microsoft.com/office/spreadsheetml/2009/9/main" objectType="Button" lockText="1"/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hyperlink" Target="https://svgsilh.com/ko/image/1639328.html" TargetMode="External"/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1009650</xdr:colOff>
      <xdr:row>0</xdr:row>
      <xdr:rowOff>0</xdr:rowOff>
    </xdr:from>
    <xdr:to>
      <xdr:col>4</xdr:col>
      <xdr:colOff>54944</xdr:colOff>
      <xdr:row>2</xdr:row>
      <xdr:rowOff>19051</xdr:rowOff>
    </xdr:to>
    <xdr:pic>
      <xdr:nvPicPr>
        <xdr:cNvPr id="2" name="그래픽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  <a:ext uri="{837473B0-CC2E-450A-ABE3-18F120FF3D39}">
              <a1611:picAttrSrcUrl xmlns:a1611="http://schemas.microsoft.com/office/drawing/2016/11/main" r:id="rId3"/>
            </a:ext>
          </a:extLst>
        </a:blip>
        <a:stretch>
          <a:fillRect/>
        </a:stretch>
      </xdr:blipFill>
      <xdr:spPr>
        <a:xfrm>
          <a:off x="1790700" y="0"/>
          <a:ext cx="1798019" cy="1504951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685799</xdr:colOff>
      <xdr:row>8</xdr:row>
      <xdr:rowOff>0</xdr:rowOff>
    </xdr:from>
    <xdr:to>
      <xdr:col>8</xdr:col>
      <xdr:colOff>685799</xdr:colOff>
      <xdr:row>25</xdr:row>
      <xdr:rowOff>0</xdr:rowOff>
    </xdr:to>
    <xdr:graphicFrame macro="">
      <xdr:nvGraphicFramePr>
        <xdr:cNvPr id="3" name="차트 2">
          <a:extLst>
            <a:ext uri="{FF2B5EF4-FFF2-40B4-BE49-F238E27FC236}">
              <a16:creationId xmlns:a16="http://schemas.microsoft.com/office/drawing/2014/main" id="{00000000-0008-0000-0700-000003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6</xdr:col>
          <xdr:colOff>0</xdr:colOff>
          <xdr:row>1</xdr:row>
          <xdr:rowOff>7620</xdr:rowOff>
        </xdr:from>
        <xdr:to>
          <xdr:col>6</xdr:col>
          <xdr:colOff>784860</xdr:colOff>
          <xdr:row>2</xdr:row>
          <xdr:rowOff>160020</xdr:rowOff>
        </xdr:to>
        <xdr:sp macro="" textlink="">
          <xdr:nvSpPr>
            <xdr:cNvPr id="14337" name="Button 1" hidden="1">
              <a:extLst>
                <a:ext uri="{63B3BB69-23CF-44E3-9099-C40C66FF867C}">
                  <a14:compatExt spid="_x0000_s14337"/>
                </a:ext>
                <a:ext uri="{FF2B5EF4-FFF2-40B4-BE49-F238E27FC236}">
                  <a16:creationId xmlns:a16="http://schemas.microsoft.com/office/drawing/2014/main" id="{00000000-0008-0000-0800-0000013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36576" tIns="41148" rIns="36576" bIns="41148" anchor="ctr" upright="1"/>
            <a:lstStyle/>
            <a:p>
              <a:pPr algn="ctr" rtl="0">
                <a:defRPr sz="1000"/>
              </a:pPr>
              <a:r>
                <a:rPr lang="ko-KR" altLang="en-US" sz="1100" b="0" i="0" u="none" strike="noStrike" baseline="0">
                  <a:solidFill>
                    <a:srgbClr val="000000"/>
                  </a:solidFill>
                  <a:latin typeface="맑은 고딕"/>
                  <a:ea typeface="맑은 고딕"/>
                </a:rPr>
                <a:t>존칭표시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6</xdr:col>
          <xdr:colOff>0</xdr:colOff>
          <xdr:row>3</xdr:row>
          <xdr:rowOff>22860</xdr:rowOff>
        </xdr:from>
        <xdr:to>
          <xdr:col>6</xdr:col>
          <xdr:colOff>822960</xdr:colOff>
          <xdr:row>4</xdr:row>
          <xdr:rowOff>175260</xdr:rowOff>
        </xdr:to>
        <xdr:sp macro="" textlink="">
          <xdr:nvSpPr>
            <xdr:cNvPr id="14338" name="Button 2" hidden="1">
              <a:extLst>
                <a:ext uri="{63B3BB69-23CF-44E3-9099-C40C66FF867C}">
                  <a14:compatExt spid="_x0000_s14338"/>
                </a:ext>
                <a:ext uri="{FF2B5EF4-FFF2-40B4-BE49-F238E27FC236}">
                  <a16:creationId xmlns:a16="http://schemas.microsoft.com/office/drawing/2014/main" id="{00000000-0008-0000-0800-0000023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36576" tIns="41148" rIns="36576" bIns="41148" anchor="ctr" upright="1"/>
            <a:lstStyle/>
            <a:p>
              <a:pPr algn="ctr" rtl="0">
                <a:defRPr sz="1000"/>
              </a:pPr>
              <a:r>
                <a:rPr lang="ko-KR" altLang="en-US" sz="1100" b="0" i="0" u="none" strike="noStrike" baseline="0">
                  <a:solidFill>
                    <a:srgbClr val="000000"/>
                  </a:solidFill>
                  <a:latin typeface="맑은 고딕"/>
                  <a:ea typeface="맑은 고딕"/>
                </a:rPr>
                <a:t>할인표시</a:t>
              </a:r>
            </a:p>
          </xdr:txBody>
        </xdr:sp>
        <xdr:clientData fPrintsWithSheet="0"/>
      </xdr:twoCellAnchor>
    </mc:Choice>
    <mc:Fallback/>
  </mc:AlternateContent>
</xdr:wsDr>
</file>

<file path=xl/drawings/drawing4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0</xdr:colOff>
          <xdr:row>1</xdr:row>
          <xdr:rowOff>0</xdr:rowOff>
        </xdr:from>
        <xdr:to>
          <xdr:col>10</xdr:col>
          <xdr:colOff>30480</xdr:colOff>
          <xdr:row>2</xdr:row>
          <xdr:rowOff>198120</xdr:rowOff>
        </xdr:to>
        <xdr:sp macro="" textlink="">
          <xdr:nvSpPr>
            <xdr:cNvPr id="7169" name="cmd판매등록" hidden="1">
              <a:extLst>
                <a:ext uri="{63B3BB69-23CF-44E3-9099-C40C66FF867C}">
                  <a14:compatExt spid="_x0000_s7169"/>
                </a:ext>
                <a:ext uri="{FF2B5EF4-FFF2-40B4-BE49-F238E27FC236}">
                  <a16:creationId xmlns:a16="http://schemas.microsoft.com/office/drawing/2014/main" id="{00000000-0008-0000-0900-000001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김주영" refreshedDate="46094.797865856483" backgroundQuery="1" createdVersion="8" refreshedVersion="8" minRefreshableVersion="3" recordCount="24" xr:uid="{A2DC5129-034D-43A1-B5B1-16E773D217EB}">
  <cacheSource type="external" connectionId="1"/>
  <cacheFields count="10">
    <cacheField name="분류" numFmtId="0" sqlType="-9">
      <sharedItems count="4">
        <s v="컴퓨터"/>
        <s v="소설"/>
        <s v="취미/레저"/>
        <s v="사회과학"/>
      </sharedItems>
    </cacheField>
    <cacheField name="고객코드" numFmtId="0" sqlType="-9">
      <sharedItems count="17">
        <s v="I001"/>
        <s v="O050"/>
        <s v="O051"/>
        <s v="I006"/>
        <s v="O009"/>
        <s v="I025"/>
        <s v="I007"/>
        <s v="I010"/>
        <s v="O003"/>
        <s v="O028"/>
        <s v="I046"/>
        <s v="O015"/>
        <s v="I005"/>
        <s v="O020"/>
        <s v="I009"/>
        <s v="I008"/>
        <s v="O025"/>
      </sharedItems>
      <fieldGroup par="9"/>
    </cacheField>
    <cacheField name="도서번호" numFmtId="0" sqlType="-9">
      <sharedItems count="23">
        <s v="C10-519"/>
        <s v="J10-250"/>
        <s v="G10-454"/>
        <s v="S10-152"/>
        <s v="C20-250"/>
        <s v="C10-120"/>
        <s v="G20-512"/>
        <s v="J10-354"/>
        <s v="J30-574"/>
        <s v="G10-152"/>
        <s v="G30-474"/>
        <s v="J10-415"/>
        <s v="S30-541"/>
        <s v="C10-514"/>
        <s v="S30-414"/>
        <s v="S10-412"/>
        <s v="G10-455"/>
        <s v="J20-541"/>
        <s v="C10-654"/>
        <s v="G40-552"/>
        <s v="G30-411"/>
        <s v="J10-441"/>
        <s v="C30-551"/>
      </sharedItems>
    </cacheField>
    <cacheField name="판매일" numFmtId="0" sqlType="11">
      <sharedItems containsSemiMixedTypes="0" containsNonDate="0" containsDate="1" containsString="0" minDate="2004-02-15T00:00:00" maxDate="2020-05-22T00:00:00" count="22">
        <d v="2020-01-01T00:00:00"/>
        <d v="2020-03-05T00:00:00"/>
        <d v="2020-04-14T00:00:00"/>
        <d v="2020-02-15T00:00:00"/>
        <d v="2020-02-03T00:00:00"/>
        <d v="2020-01-26T00:00:00"/>
        <d v="2020-03-02T00:00:00"/>
        <d v="2020-04-05T00:00:00"/>
        <d v="2020-03-23T00:00:00"/>
        <d v="2020-01-12T00:00:00"/>
        <d v="2020-03-06T00:00:00"/>
        <d v="2020-05-21T00:00:00"/>
        <d v="2020-03-15T00:00:00"/>
        <d v="2020-04-15T00:00:00"/>
        <d v="2020-02-05T00:00:00"/>
        <d v="2020-03-22T00:00:00"/>
        <d v="2020-01-22T00:00:00"/>
        <d v="2004-02-15T00:00:00"/>
        <d v="2020-04-12T00:00:00"/>
        <d v="2020-03-17T00:00:00"/>
        <d v="2020-03-27T00:00:00"/>
        <d v="2020-04-20T00:00:00"/>
      </sharedItems>
    </cacheField>
    <cacheField name="반품가능일" numFmtId="0" sqlType="11">
      <sharedItems containsSemiMixedTypes="0" containsNonDate="0" containsDate="1" containsString="0" minDate="2020-01-08T00:00:00" maxDate="2020-05-29T00:00:00" count="21">
        <d v="2020-01-08T00:00:00"/>
        <d v="2020-03-12T00:00:00"/>
        <d v="2020-04-21T00:00:00"/>
        <d v="2020-02-21T00:00:00"/>
        <d v="2020-02-10T00:00:00"/>
        <d v="2020-01-31T00:00:00"/>
        <d v="2020-03-07T00:00:00"/>
        <d v="2020-04-11T00:00:00"/>
        <d v="2020-03-28T00:00:00"/>
        <d v="2020-01-17T00:00:00"/>
        <d v="2020-03-13T00:00:00"/>
        <d v="2020-05-28T00:00:00"/>
        <d v="2020-03-21T00:00:00"/>
        <d v="2020-04-22T00:00:00"/>
        <d v="2020-02-12T00:00:00"/>
        <d v="2020-01-29T00:00:00"/>
        <d v="2020-02-20T00:00:00"/>
        <d v="2020-04-18T00:00:00"/>
        <d v="2020-03-24T00:00:00"/>
        <d v="2020-04-03T00:00:00"/>
        <d v="2020-04-25T00:00:00"/>
      </sharedItems>
    </cacheField>
    <cacheField name="수량" numFmtId="0" sqlType="8">
      <sharedItems containsSemiMixedTypes="0" containsString="0" containsNumber="1" containsInteger="1" minValue="1" maxValue="12" count="11">
        <n v="10"/>
        <n v="5"/>
        <n v="7"/>
        <n v="3"/>
        <n v="8"/>
        <n v="2"/>
        <n v="1"/>
        <n v="4"/>
        <n v="12"/>
        <n v="6"/>
        <n v="9"/>
      </sharedItems>
    </cacheField>
    <cacheField name="정가" numFmtId="0" sqlType="8">
      <sharedItems containsSemiMixedTypes="0" containsString="0" containsNumber="1" containsInteger="1" minValue="2000" maxValue="22000" count="12">
        <n v="19800"/>
        <n v="12000"/>
        <n v="9900"/>
        <n v="15000"/>
        <n v="17000"/>
        <n v="11000"/>
        <n v="22000"/>
        <n v="17600"/>
        <n v="8800"/>
        <n v="2000"/>
        <n v="10000"/>
        <n v="7000"/>
      </sharedItems>
    </cacheField>
    <cacheField name="금액" numFmtId="0" sqlType="8">
      <sharedItems containsSemiMixedTypes="0" containsString="0" containsNumber="1" containsInteger="1" minValue="8800" maxValue="264000" count="23">
        <n v="198000"/>
        <n v="99000"/>
        <n v="84000"/>
        <n v="29700"/>
        <n v="79200"/>
        <n v="30000"/>
        <n v="36000"/>
        <n v="19800"/>
        <n v="68000"/>
        <n v="49500"/>
        <n v="44000"/>
        <n v="264000"/>
        <n v="118800"/>
        <n v="39600"/>
        <n v="158400"/>
        <n v="11000"/>
        <n v="61600"/>
        <n v="17600"/>
        <n v="12000"/>
        <n v="10000"/>
        <n v="8800"/>
        <n v="56000"/>
        <n v="15000"/>
      </sharedItems>
    </cacheField>
    <cacheField name="할인금액" numFmtId="0" sqlType="8">
      <sharedItems containsSemiMixedTypes="0" containsString="0" containsNumber="1" containsInteger="1" minValue="8360" maxValue="250800" count="23">
        <n v="188100"/>
        <n v="94050"/>
        <n v="79800"/>
        <n v="26730"/>
        <n v="75240"/>
        <n v="28500"/>
        <n v="30600"/>
        <n v="18810"/>
        <n v="57800"/>
        <n v="47025"/>
        <n v="41800"/>
        <n v="250800"/>
        <n v="106920"/>
        <n v="35640"/>
        <n v="142560"/>
        <n v="10450"/>
        <n v="58520"/>
        <n v="15840"/>
        <n v="11400"/>
        <n v="8500"/>
        <n v="8360"/>
        <n v="53200"/>
        <n v="14250"/>
      </sharedItems>
    </cacheField>
    <cacheField name="고객코드2" numFmtId="0" databaseField="0">
      <fieldGroup base="1">
        <discretePr count="17">
          <x v="0"/>
          <x v="1"/>
          <x v="1"/>
          <x v="0"/>
          <x v="1"/>
          <x v="0"/>
          <x v="0"/>
          <x v="0"/>
          <x v="1"/>
          <x v="1"/>
          <x v="0"/>
          <x v="1"/>
          <x v="0"/>
          <x v="1"/>
          <x v="0"/>
          <x v="0"/>
          <x v="1"/>
        </discretePr>
        <groupItems count="2">
          <s v="그룹1"/>
          <s v="그룹2"/>
        </groupItems>
      </fieldGroup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24">
  <r>
    <x v="0"/>
    <x v="0"/>
    <x v="0"/>
    <x v="0"/>
    <x v="0"/>
    <x v="0"/>
    <x v="0"/>
    <x v="0"/>
    <x v="0"/>
  </r>
  <r>
    <x v="1"/>
    <x v="1"/>
    <x v="1"/>
    <x v="1"/>
    <x v="1"/>
    <x v="1"/>
    <x v="0"/>
    <x v="1"/>
    <x v="1"/>
  </r>
  <r>
    <x v="2"/>
    <x v="2"/>
    <x v="2"/>
    <x v="2"/>
    <x v="2"/>
    <x v="2"/>
    <x v="1"/>
    <x v="2"/>
    <x v="2"/>
  </r>
  <r>
    <x v="3"/>
    <x v="3"/>
    <x v="3"/>
    <x v="3"/>
    <x v="3"/>
    <x v="3"/>
    <x v="2"/>
    <x v="3"/>
    <x v="3"/>
  </r>
  <r>
    <x v="0"/>
    <x v="1"/>
    <x v="4"/>
    <x v="4"/>
    <x v="4"/>
    <x v="4"/>
    <x v="2"/>
    <x v="4"/>
    <x v="4"/>
  </r>
  <r>
    <x v="0"/>
    <x v="4"/>
    <x v="5"/>
    <x v="5"/>
    <x v="5"/>
    <x v="5"/>
    <x v="3"/>
    <x v="5"/>
    <x v="5"/>
  </r>
  <r>
    <x v="2"/>
    <x v="5"/>
    <x v="6"/>
    <x v="6"/>
    <x v="6"/>
    <x v="3"/>
    <x v="1"/>
    <x v="6"/>
    <x v="6"/>
  </r>
  <r>
    <x v="1"/>
    <x v="6"/>
    <x v="7"/>
    <x v="7"/>
    <x v="7"/>
    <x v="6"/>
    <x v="0"/>
    <x v="7"/>
    <x v="7"/>
  </r>
  <r>
    <x v="1"/>
    <x v="7"/>
    <x v="8"/>
    <x v="8"/>
    <x v="8"/>
    <x v="7"/>
    <x v="4"/>
    <x v="8"/>
    <x v="8"/>
  </r>
  <r>
    <x v="2"/>
    <x v="8"/>
    <x v="9"/>
    <x v="9"/>
    <x v="9"/>
    <x v="1"/>
    <x v="2"/>
    <x v="9"/>
    <x v="9"/>
  </r>
  <r>
    <x v="2"/>
    <x v="9"/>
    <x v="10"/>
    <x v="10"/>
    <x v="10"/>
    <x v="7"/>
    <x v="5"/>
    <x v="10"/>
    <x v="10"/>
  </r>
  <r>
    <x v="1"/>
    <x v="10"/>
    <x v="11"/>
    <x v="11"/>
    <x v="11"/>
    <x v="8"/>
    <x v="6"/>
    <x v="11"/>
    <x v="11"/>
  </r>
  <r>
    <x v="3"/>
    <x v="3"/>
    <x v="12"/>
    <x v="12"/>
    <x v="12"/>
    <x v="9"/>
    <x v="0"/>
    <x v="12"/>
    <x v="12"/>
  </r>
  <r>
    <x v="0"/>
    <x v="3"/>
    <x v="13"/>
    <x v="13"/>
    <x v="13"/>
    <x v="0"/>
    <x v="2"/>
    <x v="1"/>
    <x v="1"/>
  </r>
  <r>
    <x v="3"/>
    <x v="6"/>
    <x v="14"/>
    <x v="14"/>
    <x v="14"/>
    <x v="5"/>
    <x v="0"/>
    <x v="13"/>
    <x v="13"/>
  </r>
  <r>
    <x v="3"/>
    <x v="11"/>
    <x v="15"/>
    <x v="15"/>
    <x v="8"/>
    <x v="10"/>
    <x v="7"/>
    <x v="14"/>
    <x v="14"/>
  </r>
  <r>
    <x v="2"/>
    <x v="12"/>
    <x v="16"/>
    <x v="7"/>
    <x v="7"/>
    <x v="6"/>
    <x v="5"/>
    <x v="15"/>
    <x v="15"/>
  </r>
  <r>
    <x v="1"/>
    <x v="11"/>
    <x v="17"/>
    <x v="16"/>
    <x v="15"/>
    <x v="2"/>
    <x v="8"/>
    <x v="16"/>
    <x v="16"/>
  </r>
  <r>
    <x v="3"/>
    <x v="13"/>
    <x v="3"/>
    <x v="17"/>
    <x v="16"/>
    <x v="6"/>
    <x v="7"/>
    <x v="17"/>
    <x v="17"/>
  </r>
  <r>
    <x v="0"/>
    <x v="14"/>
    <x v="18"/>
    <x v="18"/>
    <x v="17"/>
    <x v="9"/>
    <x v="9"/>
    <x v="18"/>
    <x v="18"/>
  </r>
  <r>
    <x v="2"/>
    <x v="15"/>
    <x v="19"/>
    <x v="19"/>
    <x v="18"/>
    <x v="6"/>
    <x v="10"/>
    <x v="19"/>
    <x v="19"/>
  </r>
  <r>
    <x v="2"/>
    <x v="13"/>
    <x v="20"/>
    <x v="20"/>
    <x v="19"/>
    <x v="6"/>
    <x v="8"/>
    <x v="20"/>
    <x v="20"/>
  </r>
  <r>
    <x v="1"/>
    <x v="16"/>
    <x v="21"/>
    <x v="0"/>
    <x v="0"/>
    <x v="4"/>
    <x v="11"/>
    <x v="21"/>
    <x v="21"/>
  </r>
  <r>
    <x v="0"/>
    <x v="16"/>
    <x v="22"/>
    <x v="21"/>
    <x v="20"/>
    <x v="6"/>
    <x v="3"/>
    <x v="22"/>
    <x v="22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C2C77E5C-F801-4440-B4E4-73CCE1665762}" name="피벗 테이블1" cacheId="3" applyNumberFormats="0" applyBorderFormats="0" applyFontFormats="0" applyPatternFormats="0" applyAlignmentFormats="0" applyWidthHeightFormats="1" dataCaption="값" updatedVersion="8" minRefreshableVersion="3" showDrill="0" useAutoFormatting="1" itemPrintTitles="1" createdVersion="8" indent="0" compact="0" outline="1" outlineData="1" compactData="0" multipleFieldFilters="0" fieldListSortAscending="1">
  <location ref="B4:E15" firstHeaderRow="0" firstDataRow="1" firstDataCol="2" rowPageCount="1" colPageCount="1"/>
  <pivotFields count="10">
    <pivotField axis="axisPage" compact="0" subtotalTop="0" showAll="0">
      <items count="5">
        <item x="3"/>
        <item x="1"/>
        <item x="2"/>
        <item x="0"/>
        <item t="default"/>
      </items>
    </pivotField>
    <pivotField axis="axisRow" compact="0" subtotalTop="0" showAll="0">
      <items count="18">
        <item x="0"/>
        <item x="12"/>
        <item x="3"/>
        <item x="6"/>
        <item x="15"/>
        <item x="14"/>
        <item x="7"/>
        <item x="5"/>
        <item x="10"/>
        <item x="8"/>
        <item x="4"/>
        <item x="11"/>
        <item x="13"/>
        <item x="16"/>
        <item x="9"/>
        <item x="1"/>
        <item x="2"/>
        <item t="default"/>
      </items>
    </pivotField>
    <pivotField compact="0" subtotalTop="0" showAll="0"/>
    <pivotField compact="0" subtotalTop="0" showAll="0"/>
    <pivotField compact="0" subtotalTop="0" showAll="0"/>
    <pivotField dataField="1" compact="0" subtotalTop="0" showAll="0"/>
    <pivotField compact="0" subtotalTop="0" showAll="0"/>
    <pivotField dataField="1" compact="0" subtotalTop="0" showAll="0"/>
    <pivotField compact="0" subtotalTop="0" showAll="0"/>
    <pivotField axis="axisRow" compact="0" subtotalTop="0" showAll="0">
      <items count="3">
        <item n="온라인" x="0"/>
        <item n="오프라인" x="1"/>
        <item t="default"/>
      </items>
    </pivotField>
  </pivotFields>
  <rowFields count="2">
    <field x="9"/>
    <field x="1"/>
  </rowFields>
  <rowItems count="11">
    <i>
      <x/>
    </i>
    <i r="1">
      <x v="3"/>
    </i>
    <i r="1">
      <x v="6"/>
    </i>
    <i r="1">
      <x v="8"/>
    </i>
    <i t="default">
      <x/>
    </i>
    <i>
      <x v="1"/>
    </i>
    <i r="1">
      <x v="11"/>
    </i>
    <i r="1">
      <x v="13"/>
    </i>
    <i r="1">
      <x v="15"/>
    </i>
    <i t="default">
      <x v="1"/>
    </i>
    <i t="grand">
      <x/>
    </i>
  </rowItems>
  <colFields count="1">
    <field x="-2"/>
  </colFields>
  <colItems count="2">
    <i>
      <x/>
    </i>
    <i i="1">
      <x v="1"/>
    </i>
  </colItems>
  <pageFields count="1">
    <pageField fld="0" item="1" hier="-1"/>
  </pageFields>
  <dataFields count="2">
    <dataField name="합계 : 수량" fld="5" baseField="0" baseItem="0"/>
    <dataField name="합계 : 금액" fld="7" baseField="9" baseItem="1" numFmtId="42"/>
  </dataFields>
  <pivotTableStyleInfo name="PivotStyleLight15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 SubtotalsOnTopDefault="0"/>
    </ext>
  </extLst>
</pivotTableDefinition>
</file>

<file path=xl/theme/theme1.xml><?xml version="1.0" encoding="utf-8"?>
<a:theme xmlns:a="http://schemas.openxmlformats.org/drawingml/2006/main" name="Office 2013 - 2022 테마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0.xml.rels><?xml version="1.0" encoding="UTF-8" standalone="yes"?>
<Relationships xmlns="http://schemas.openxmlformats.org/package/2006/relationships"><Relationship Id="rId3" Type="http://schemas.openxmlformats.org/officeDocument/2006/relationships/control" Target="../activeX/activeX1.xml"/><Relationship Id="rId2" Type="http://schemas.openxmlformats.org/officeDocument/2006/relationships/vmlDrawing" Target="../drawings/vmlDrawing2.vml"/><Relationship Id="rId1" Type="http://schemas.openxmlformats.org/officeDocument/2006/relationships/drawing" Target="../drawings/drawing4.xml"/><Relationship Id="rId4" Type="http://schemas.openxmlformats.org/officeDocument/2006/relationships/image" Target="../media/image4.emf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1.xml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9.xml.rels><?xml version="1.0" encoding="UTF-8" standalone="yes"?>
<Relationships xmlns="http://schemas.openxmlformats.org/package/2006/relationships"><Relationship Id="rId3" Type="http://schemas.openxmlformats.org/officeDocument/2006/relationships/ctrlProp" Target="../ctrlProps/ctrlProp1.xml"/><Relationship Id="rId2" Type="http://schemas.openxmlformats.org/officeDocument/2006/relationships/vmlDrawing" Target="../drawings/vmlDrawing1.vml"/><Relationship Id="rId1" Type="http://schemas.openxmlformats.org/officeDocument/2006/relationships/drawing" Target="../drawings/drawing3.xml"/><Relationship Id="rId4" Type="http://schemas.openxmlformats.org/officeDocument/2006/relationships/ctrlProp" Target="../ctrlProps/ctrlProp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F8913E8-7C71-42D0-BF95-AEC6D526450A}">
  <sheetPr codeName="Sheet2"/>
  <dimension ref="A2:G36"/>
  <sheetViews>
    <sheetView topLeftCell="A17" workbookViewId="0">
      <selection activeCell="I10" sqref="I10"/>
    </sheetView>
  </sheetViews>
  <sheetFormatPr defaultRowHeight="17.399999999999999" x14ac:dyDescent="0.4"/>
  <cols>
    <col min="1" max="1" width="13.19921875" bestFit="1" customWidth="1"/>
    <col min="3" max="3" width="9.69921875" bestFit="1" customWidth="1"/>
    <col min="6" max="6" width="9.09765625" bestFit="1" customWidth="1"/>
    <col min="7" max="7" width="11.19921875" bestFit="1" customWidth="1"/>
  </cols>
  <sheetData>
    <row r="2" spans="1:7" x14ac:dyDescent="0.4">
      <c r="A2" s="1" t="s">
        <v>0</v>
      </c>
      <c r="B2" s="1" t="s">
        <v>1</v>
      </c>
      <c r="C2" s="1" t="s">
        <v>2</v>
      </c>
      <c r="D2" s="1" t="s">
        <v>3</v>
      </c>
      <c r="E2" s="1" t="s">
        <v>4</v>
      </c>
      <c r="F2" s="1" t="s">
        <v>5</v>
      </c>
      <c r="G2" s="1" t="s">
        <v>6</v>
      </c>
    </row>
    <row r="3" spans="1:7" x14ac:dyDescent="0.4">
      <c r="A3" s="2">
        <v>43833</v>
      </c>
      <c r="B3" s="1" t="s">
        <v>7</v>
      </c>
      <c r="C3" s="1" t="s">
        <v>8</v>
      </c>
      <c r="D3" s="1" t="s">
        <v>9</v>
      </c>
      <c r="E3" s="1">
        <v>10</v>
      </c>
      <c r="F3" s="3">
        <v>19800</v>
      </c>
      <c r="G3" s="3">
        <v>188100</v>
      </c>
    </row>
    <row r="4" spans="1:7" x14ac:dyDescent="0.4">
      <c r="A4" s="2">
        <v>43926</v>
      </c>
      <c r="B4" s="1" t="s">
        <v>10</v>
      </c>
      <c r="C4" s="1" t="s">
        <v>11</v>
      </c>
      <c r="D4" s="1" t="s">
        <v>12</v>
      </c>
      <c r="E4" s="1">
        <v>1</v>
      </c>
      <c r="F4" s="3">
        <v>11000</v>
      </c>
      <c r="G4" s="3">
        <v>10450</v>
      </c>
    </row>
    <row r="5" spans="1:7" x14ac:dyDescent="0.4">
      <c r="A5" s="2">
        <v>43876</v>
      </c>
      <c r="B5" s="1" t="s">
        <v>13</v>
      </c>
      <c r="C5" s="1" t="s">
        <v>14</v>
      </c>
      <c r="D5" s="1" t="s">
        <v>15</v>
      </c>
      <c r="E5" s="1">
        <v>3</v>
      </c>
      <c r="F5" s="3">
        <v>9900</v>
      </c>
      <c r="G5" s="3">
        <v>26730</v>
      </c>
    </row>
    <row r="6" spans="1:7" x14ac:dyDescent="0.4">
      <c r="A6" s="2">
        <v>43905</v>
      </c>
      <c r="B6" s="1" t="s">
        <v>13</v>
      </c>
      <c r="C6" s="1" t="s">
        <v>14</v>
      </c>
      <c r="D6" s="1" t="s">
        <v>16</v>
      </c>
      <c r="E6" s="1">
        <v>6</v>
      </c>
      <c r="F6" s="3">
        <v>19800</v>
      </c>
      <c r="G6" s="3">
        <v>106920</v>
      </c>
    </row>
    <row r="7" spans="1:7" x14ac:dyDescent="0.4">
      <c r="A7" s="2">
        <v>43936</v>
      </c>
      <c r="B7" s="1" t="s">
        <v>13</v>
      </c>
      <c r="C7" s="1" t="s">
        <v>8</v>
      </c>
      <c r="D7" s="1" t="s">
        <v>17</v>
      </c>
      <c r="E7" s="1">
        <v>10</v>
      </c>
      <c r="F7" s="3">
        <v>9900</v>
      </c>
      <c r="G7" s="3">
        <v>94050</v>
      </c>
    </row>
    <row r="8" spans="1:7" x14ac:dyDescent="0.4">
      <c r="A8" s="2">
        <v>43866</v>
      </c>
      <c r="B8" s="1" t="s">
        <v>18</v>
      </c>
      <c r="C8" s="1" t="s">
        <v>14</v>
      </c>
      <c r="D8" s="1" t="s">
        <v>19</v>
      </c>
      <c r="E8" s="1">
        <v>2</v>
      </c>
      <c r="F8" s="3">
        <v>19800</v>
      </c>
      <c r="G8" s="3">
        <v>35640</v>
      </c>
    </row>
    <row r="9" spans="1:7" x14ac:dyDescent="0.4">
      <c r="A9" s="2">
        <v>43926</v>
      </c>
      <c r="B9" s="1" t="s">
        <v>18</v>
      </c>
      <c r="C9" s="1" t="s">
        <v>20</v>
      </c>
      <c r="D9" s="1" t="s">
        <v>21</v>
      </c>
      <c r="E9" s="1">
        <v>1</v>
      </c>
      <c r="F9" s="3">
        <v>19800</v>
      </c>
      <c r="G9" s="3">
        <v>18810</v>
      </c>
    </row>
    <row r="10" spans="1:7" x14ac:dyDescent="0.4">
      <c r="A10" s="2">
        <v>43907</v>
      </c>
      <c r="B10" s="1" t="s">
        <v>22</v>
      </c>
      <c r="C10" s="1" t="s">
        <v>11</v>
      </c>
      <c r="D10" s="1" t="s">
        <v>23</v>
      </c>
      <c r="E10" s="1">
        <v>1</v>
      </c>
      <c r="F10" s="3">
        <v>10000</v>
      </c>
      <c r="G10" s="3">
        <v>8500</v>
      </c>
    </row>
    <row r="11" spans="1:7" x14ac:dyDescent="0.4">
      <c r="A11" s="2">
        <v>43933</v>
      </c>
      <c r="B11" s="1" t="s">
        <v>24</v>
      </c>
      <c r="C11" s="1" t="s">
        <v>8</v>
      </c>
      <c r="D11" s="1" t="s">
        <v>25</v>
      </c>
      <c r="E11" s="1">
        <v>6</v>
      </c>
      <c r="F11" s="3">
        <v>2000</v>
      </c>
      <c r="G11" s="3">
        <v>11400</v>
      </c>
    </row>
    <row r="12" spans="1:7" x14ac:dyDescent="0.4">
      <c r="A12" s="2">
        <v>43913</v>
      </c>
      <c r="B12" s="1" t="s">
        <v>26</v>
      </c>
      <c r="C12" s="1" t="s">
        <v>20</v>
      </c>
      <c r="D12" s="1" t="s">
        <v>27</v>
      </c>
      <c r="E12" s="1">
        <v>4</v>
      </c>
      <c r="F12" s="3">
        <v>17000</v>
      </c>
      <c r="G12" s="3">
        <v>57800</v>
      </c>
    </row>
    <row r="13" spans="1:7" x14ac:dyDescent="0.4">
      <c r="A13" s="2">
        <v>43892</v>
      </c>
      <c r="B13" s="1" t="s">
        <v>28</v>
      </c>
      <c r="C13" s="1" t="s">
        <v>11</v>
      </c>
      <c r="D13" s="1" t="s">
        <v>29</v>
      </c>
      <c r="E13" s="1">
        <v>3</v>
      </c>
      <c r="F13" s="3">
        <v>12000</v>
      </c>
      <c r="G13" s="3">
        <v>30600</v>
      </c>
    </row>
    <row r="14" spans="1:7" x14ac:dyDescent="0.4">
      <c r="A14" s="2">
        <v>43972</v>
      </c>
      <c r="B14" s="1" t="s">
        <v>30</v>
      </c>
      <c r="C14" s="1" t="s">
        <v>20</v>
      </c>
      <c r="D14" s="1" t="s">
        <v>31</v>
      </c>
      <c r="E14" s="1">
        <v>12</v>
      </c>
      <c r="F14" s="3">
        <v>22000</v>
      </c>
      <c r="G14" s="3">
        <v>250800</v>
      </c>
    </row>
    <row r="15" spans="1:7" x14ac:dyDescent="0.4">
      <c r="A15" s="2">
        <v>43842</v>
      </c>
      <c r="B15" s="1" t="s">
        <v>32</v>
      </c>
      <c r="C15" s="1" t="s">
        <v>11</v>
      </c>
      <c r="D15" s="1" t="s">
        <v>33</v>
      </c>
      <c r="E15" s="1">
        <v>5</v>
      </c>
      <c r="F15" s="3">
        <v>9900</v>
      </c>
      <c r="G15" s="3">
        <v>47025</v>
      </c>
    </row>
    <row r="16" spans="1:7" x14ac:dyDescent="0.4">
      <c r="A16" s="2">
        <v>43856</v>
      </c>
      <c r="B16" s="1" t="s">
        <v>34</v>
      </c>
      <c r="C16" s="1" t="s">
        <v>8</v>
      </c>
      <c r="D16" s="1" t="s">
        <v>35</v>
      </c>
      <c r="E16" s="1">
        <v>2</v>
      </c>
      <c r="F16" s="3">
        <v>15000</v>
      </c>
      <c r="G16" s="3">
        <v>28500</v>
      </c>
    </row>
    <row r="17" spans="1:7" x14ac:dyDescent="0.4">
      <c r="A17" s="2">
        <v>43852</v>
      </c>
      <c r="B17" s="1" t="s">
        <v>36</v>
      </c>
      <c r="C17" s="1" t="s">
        <v>20</v>
      </c>
      <c r="D17" s="1" t="s">
        <v>37</v>
      </c>
      <c r="E17" s="1">
        <v>7</v>
      </c>
      <c r="F17" s="3">
        <v>8800</v>
      </c>
      <c r="G17" s="3">
        <v>58520</v>
      </c>
    </row>
    <row r="18" spans="1:7" x14ac:dyDescent="0.4">
      <c r="A18" s="2">
        <v>43912</v>
      </c>
      <c r="B18" s="1" t="s">
        <v>36</v>
      </c>
      <c r="C18" s="1" t="s">
        <v>14</v>
      </c>
      <c r="D18" s="1" t="s">
        <v>38</v>
      </c>
      <c r="E18" s="1">
        <v>9</v>
      </c>
      <c r="F18" s="3">
        <v>17600</v>
      </c>
      <c r="G18" s="3">
        <v>142560</v>
      </c>
    </row>
    <row r="19" spans="1:7" x14ac:dyDescent="0.4">
      <c r="A19" s="2">
        <v>43876</v>
      </c>
      <c r="B19" s="1" t="s">
        <v>39</v>
      </c>
      <c r="C19" s="1" t="s">
        <v>14</v>
      </c>
      <c r="D19" s="1" t="s">
        <v>15</v>
      </c>
      <c r="E19" s="1">
        <v>1</v>
      </c>
      <c r="F19" s="3">
        <v>17600</v>
      </c>
      <c r="G19" s="3">
        <v>15840</v>
      </c>
    </row>
    <row r="20" spans="1:7" x14ac:dyDescent="0.4">
      <c r="A20" s="2">
        <v>43917</v>
      </c>
      <c r="B20" s="1" t="s">
        <v>39</v>
      </c>
      <c r="C20" s="1" t="s">
        <v>11</v>
      </c>
      <c r="D20" s="1" t="s">
        <v>40</v>
      </c>
      <c r="E20" s="1">
        <v>1</v>
      </c>
      <c r="F20" s="3">
        <v>8800</v>
      </c>
      <c r="G20" s="3">
        <v>8360</v>
      </c>
    </row>
    <row r="21" spans="1:7" x14ac:dyDescent="0.4">
      <c r="A21" s="2">
        <v>43831</v>
      </c>
      <c r="B21" s="1" t="s">
        <v>41</v>
      </c>
      <c r="C21" s="1" t="s">
        <v>20</v>
      </c>
      <c r="D21" s="1" t="s">
        <v>42</v>
      </c>
      <c r="E21" s="1">
        <v>8</v>
      </c>
      <c r="F21" s="3">
        <v>7000</v>
      </c>
      <c r="G21" s="3">
        <v>53200</v>
      </c>
    </row>
    <row r="22" spans="1:7" x14ac:dyDescent="0.4">
      <c r="A22" s="2">
        <v>43941</v>
      </c>
      <c r="B22" s="1" t="s">
        <v>41</v>
      </c>
      <c r="C22" s="1" t="s">
        <v>8</v>
      </c>
      <c r="D22" s="1" t="s">
        <v>43</v>
      </c>
      <c r="E22" s="1">
        <v>1</v>
      </c>
      <c r="F22" s="3">
        <v>15000</v>
      </c>
      <c r="G22" s="3">
        <v>14250</v>
      </c>
    </row>
    <row r="23" spans="1:7" x14ac:dyDescent="0.4">
      <c r="A23" s="2">
        <v>43896</v>
      </c>
      <c r="B23" s="1" t="s">
        <v>44</v>
      </c>
      <c r="C23" s="1" t="s">
        <v>11</v>
      </c>
      <c r="D23" s="1" t="s">
        <v>45</v>
      </c>
      <c r="E23" s="1">
        <v>4</v>
      </c>
      <c r="F23" s="3">
        <v>11000</v>
      </c>
      <c r="G23" s="3">
        <v>41800</v>
      </c>
    </row>
    <row r="24" spans="1:7" x14ac:dyDescent="0.4">
      <c r="A24" s="2">
        <v>43864</v>
      </c>
      <c r="B24" s="1" t="s">
        <v>46</v>
      </c>
      <c r="C24" s="1" t="s">
        <v>8</v>
      </c>
      <c r="D24" s="1" t="s">
        <v>47</v>
      </c>
      <c r="E24" s="1">
        <v>8</v>
      </c>
      <c r="F24" s="3">
        <v>9900</v>
      </c>
      <c r="G24" s="3">
        <v>75240</v>
      </c>
    </row>
    <row r="25" spans="1:7" x14ac:dyDescent="0.4">
      <c r="A25" s="2">
        <v>43895</v>
      </c>
      <c r="B25" s="1" t="s">
        <v>46</v>
      </c>
      <c r="C25" s="1" t="s">
        <v>20</v>
      </c>
      <c r="D25" s="1" t="s">
        <v>48</v>
      </c>
      <c r="E25" s="1">
        <v>5</v>
      </c>
      <c r="F25" s="3">
        <v>19800</v>
      </c>
      <c r="G25" s="3">
        <v>94050</v>
      </c>
    </row>
    <row r="26" spans="1:7" x14ac:dyDescent="0.4">
      <c r="A26" s="2">
        <v>43935</v>
      </c>
      <c r="B26" s="1" t="s">
        <v>49</v>
      </c>
      <c r="C26" s="1" t="s">
        <v>11</v>
      </c>
      <c r="D26" s="1" t="s">
        <v>12</v>
      </c>
      <c r="E26" s="1">
        <v>7</v>
      </c>
      <c r="F26" s="3">
        <v>12000</v>
      </c>
      <c r="G26" s="3">
        <v>79800</v>
      </c>
    </row>
    <row r="28" spans="1:7" x14ac:dyDescent="0.4">
      <c r="A28" t="s">
        <v>161</v>
      </c>
    </row>
    <row r="29" spans="1:7" x14ac:dyDescent="0.4">
      <c r="A29" t="b">
        <f>AND(G3&gt;=AVERAGE($G$3:$G$26),OR(C3="컴퓨터",C3="사회과학"))</f>
        <v>1</v>
      </c>
    </row>
    <row r="31" spans="1:7" x14ac:dyDescent="0.4">
      <c r="A31" s="1" t="s">
        <v>0</v>
      </c>
      <c r="B31" s="1" t="s">
        <v>2</v>
      </c>
      <c r="C31" s="1" t="s">
        <v>3</v>
      </c>
      <c r="D31" s="1" t="s">
        <v>4</v>
      </c>
      <c r="E31" s="1" t="s">
        <v>6</v>
      </c>
    </row>
    <row r="32" spans="1:7" x14ac:dyDescent="0.4">
      <c r="A32" s="2">
        <v>43833</v>
      </c>
      <c r="B32" s="1" t="s">
        <v>8</v>
      </c>
      <c r="C32" s="1" t="s">
        <v>9</v>
      </c>
      <c r="D32" s="1">
        <v>10</v>
      </c>
      <c r="E32" s="3">
        <v>188100</v>
      </c>
    </row>
    <row r="33" spans="1:5" x14ac:dyDescent="0.4">
      <c r="A33" s="2">
        <v>43905</v>
      </c>
      <c r="B33" s="1" t="s">
        <v>14</v>
      </c>
      <c r="C33" s="1" t="s">
        <v>16</v>
      </c>
      <c r="D33" s="1">
        <v>6</v>
      </c>
      <c r="E33" s="3">
        <v>106920</v>
      </c>
    </row>
    <row r="34" spans="1:5" x14ac:dyDescent="0.4">
      <c r="A34" s="2">
        <v>43936</v>
      </c>
      <c r="B34" s="1" t="s">
        <v>8</v>
      </c>
      <c r="C34" s="1" t="s">
        <v>17</v>
      </c>
      <c r="D34" s="1">
        <v>10</v>
      </c>
      <c r="E34" s="3">
        <v>94050</v>
      </c>
    </row>
    <row r="35" spans="1:5" x14ac:dyDescent="0.4">
      <c r="A35" s="2">
        <v>43912</v>
      </c>
      <c r="B35" s="1" t="s">
        <v>14</v>
      </c>
      <c r="C35" s="1" t="s">
        <v>38</v>
      </c>
      <c r="D35" s="1">
        <v>9</v>
      </c>
      <c r="E35" s="3">
        <v>142560</v>
      </c>
    </row>
    <row r="36" spans="1:5" x14ac:dyDescent="0.4">
      <c r="A36" s="2">
        <v>43864</v>
      </c>
      <c r="B36" s="1" t="s">
        <v>8</v>
      </c>
      <c r="C36" s="1" t="s">
        <v>47</v>
      </c>
      <c r="D36" s="1">
        <v>8</v>
      </c>
      <c r="E36" s="3">
        <v>75240</v>
      </c>
    </row>
  </sheetData>
  <phoneticPr fontId="1" type="noConversion"/>
  <conditionalFormatting sqref="A3:G26">
    <cfRule type="expression" dxfId="0" priority="1">
      <formula>OR(MAX($A$3:$A$26)=$A3,MIN($A$3:$A$26)=$A3)</formula>
    </cfRule>
  </conditionalFormatting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D7048B2-ADE5-416A-A74A-B10673B66EF9}">
  <sheetPr codeName="Sheet1"/>
  <dimension ref="A1:G21"/>
  <sheetViews>
    <sheetView workbookViewId="0"/>
  </sheetViews>
  <sheetFormatPr defaultRowHeight="17.399999999999999" x14ac:dyDescent="0.4"/>
  <cols>
    <col min="1" max="1" width="11.09765625" bestFit="1" customWidth="1"/>
  </cols>
  <sheetData>
    <row r="1" spans="1:7" x14ac:dyDescent="0.4">
      <c r="A1" t="s">
        <v>50</v>
      </c>
    </row>
    <row r="2" spans="1:7" x14ac:dyDescent="0.4">
      <c r="A2" s="1" t="s">
        <v>0</v>
      </c>
      <c r="B2" s="1" t="s">
        <v>1</v>
      </c>
      <c r="C2" s="1" t="s">
        <v>2</v>
      </c>
      <c r="D2" s="1" t="s">
        <v>3</v>
      </c>
      <c r="E2" s="1" t="s">
        <v>4</v>
      </c>
      <c r="F2" s="1" t="s">
        <v>5</v>
      </c>
      <c r="G2" s="1" t="s">
        <v>6</v>
      </c>
    </row>
    <row r="3" spans="1:7" x14ac:dyDescent="0.4">
      <c r="A3" s="2">
        <v>45975</v>
      </c>
      <c r="B3" s="1" t="s">
        <v>39</v>
      </c>
      <c r="C3" s="1" t="s">
        <v>14</v>
      </c>
      <c r="D3" s="1" t="s">
        <v>15</v>
      </c>
      <c r="E3" s="8">
        <v>1</v>
      </c>
      <c r="F3" s="8">
        <v>17600</v>
      </c>
      <c r="G3" s="8">
        <f>E3*F3</f>
        <v>17600</v>
      </c>
    </row>
    <row r="4" spans="1:7" x14ac:dyDescent="0.4">
      <c r="A4" s="2"/>
      <c r="B4" s="1"/>
      <c r="C4" s="1"/>
      <c r="D4" s="1"/>
      <c r="E4" s="8"/>
      <c r="F4" s="8"/>
      <c r="G4" s="8"/>
    </row>
    <row r="5" spans="1:7" x14ac:dyDescent="0.4">
      <c r="A5" s="2"/>
      <c r="B5" s="1"/>
      <c r="C5" s="1"/>
      <c r="D5" s="1"/>
      <c r="E5" s="8"/>
      <c r="F5" s="8"/>
      <c r="G5" s="8"/>
    </row>
    <row r="6" spans="1:7" x14ac:dyDescent="0.4">
      <c r="A6" s="2"/>
      <c r="B6" s="1"/>
      <c r="C6" s="1"/>
      <c r="D6" s="1"/>
      <c r="E6" s="8"/>
      <c r="F6" s="8"/>
      <c r="G6" s="8"/>
    </row>
    <row r="7" spans="1:7" x14ac:dyDescent="0.4">
      <c r="A7" s="2"/>
      <c r="B7" s="1"/>
      <c r="C7" s="1"/>
      <c r="D7" s="1"/>
      <c r="E7" s="8"/>
      <c r="F7" s="8"/>
      <c r="G7" s="8"/>
    </row>
    <row r="8" spans="1:7" x14ac:dyDescent="0.4">
      <c r="A8" s="2"/>
      <c r="B8" s="1"/>
      <c r="C8" s="1"/>
      <c r="D8" s="1"/>
      <c r="E8" s="8"/>
      <c r="F8" s="8"/>
      <c r="G8" s="8"/>
    </row>
    <row r="9" spans="1:7" x14ac:dyDescent="0.4">
      <c r="A9" s="2"/>
      <c r="B9" s="1"/>
      <c r="C9" s="1"/>
      <c r="D9" s="1"/>
      <c r="E9" s="8"/>
      <c r="F9" s="8"/>
      <c r="G9" s="8"/>
    </row>
    <row r="10" spans="1:7" x14ac:dyDescent="0.4">
      <c r="A10" s="2"/>
      <c r="B10" s="1"/>
      <c r="C10" s="1"/>
      <c r="D10" s="1"/>
      <c r="E10" s="8"/>
      <c r="F10" s="8"/>
      <c r="G10" s="8"/>
    </row>
    <row r="11" spans="1:7" x14ac:dyDescent="0.4">
      <c r="A11" s="2"/>
      <c r="B11" s="1"/>
      <c r="C11" s="1"/>
      <c r="D11" s="1"/>
      <c r="E11" s="8"/>
      <c r="F11" s="8"/>
      <c r="G11" s="8"/>
    </row>
    <row r="12" spans="1:7" x14ac:dyDescent="0.4">
      <c r="A12" s="2"/>
      <c r="B12" s="1"/>
      <c r="C12" s="1"/>
      <c r="D12" s="1"/>
      <c r="E12" s="8"/>
      <c r="F12" s="8"/>
      <c r="G12" s="8"/>
    </row>
    <row r="13" spans="1:7" x14ac:dyDescent="0.4">
      <c r="A13" s="2"/>
      <c r="B13" s="1"/>
      <c r="C13" s="1"/>
      <c r="D13" s="1"/>
      <c r="E13" s="8"/>
      <c r="F13" s="8"/>
      <c r="G13" s="8"/>
    </row>
    <row r="14" spans="1:7" x14ac:dyDescent="0.4">
      <c r="A14" s="2"/>
      <c r="B14" s="1"/>
      <c r="C14" s="1"/>
      <c r="D14" s="1"/>
      <c r="E14" s="8"/>
      <c r="F14" s="8"/>
      <c r="G14" s="8"/>
    </row>
    <row r="15" spans="1:7" x14ac:dyDescent="0.4">
      <c r="A15" s="2"/>
      <c r="B15" s="1"/>
      <c r="C15" s="1"/>
      <c r="D15" s="1"/>
      <c r="E15" s="8"/>
      <c r="F15" s="8"/>
      <c r="G15" s="8"/>
    </row>
    <row r="16" spans="1:7" x14ac:dyDescent="0.4">
      <c r="A16" s="2"/>
      <c r="B16" s="1"/>
      <c r="C16" s="1"/>
      <c r="D16" s="1"/>
      <c r="E16" s="8"/>
      <c r="F16" s="8"/>
      <c r="G16" s="8"/>
    </row>
    <row r="17" spans="1:7" x14ac:dyDescent="0.4">
      <c r="A17" s="2"/>
      <c r="B17" s="1"/>
      <c r="C17" s="1"/>
      <c r="D17" s="1"/>
      <c r="E17" s="8"/>
      <c r="F17" s="8"/>
      <c r="G17" s="8"/>
    </row>
    <row r="18" spans="1:7" x14ac:dyDescent="0.4">
      <c r="A18" s="2"/>
      <c r="B18" s="1"/>
      <c r="C18" s="1"/>
      <c r="D18" s="1"/>
      <c r="E18" s="8"/>
      <c r="F18" s="8"/>
      <c r="G18" s="8"/>
    </row>
    <row r="19" spans="1:7" x14ac:dyDescent="0.4">
      <c r="A19" s="2"/>
      <c r="B19" s="1"/>
      <c r="C19" s="1"/>
      <c r="D19" s="1"/>
      <c r="E19" s="8"/>
      <c r="F19" s="8"/>
      <c r="G19" s="8"/>
    </row>
    <row r="20" spans="1:7" x14ac:dyDescent="0.4">
      <c r="A20" s="2"/>
      <c r="B20" s="1"/>
      <c r="C20" s="1"/>
      <c r="D20" s="1"/>
      <c r="E20" s="8"/>
      <c r="F20" s="8"/>
      <c r="G20" s="8"/>
    </row>
    <row r="21" spans="1:7" x14ac:dyDescent="0.4">
      <c r="A21" s="2"/>
      <c r="B21" s="1"/>
      <c r="C21" s="1"/>
      <c r="D21" s="1"/>
      <c r="E21" s="8"/>
      <c r="F21" s="8"/>
      <c r="G21" s="8"/>
    </row>
  </sheetData>
  <phoneticPr fontId="1" type="noConversion"/>
  <pageMargins left="0.7" right="0.7" top="0.75" bottom="0.75" header="0.3" footer="0.3"/>
  <drawing r:id="rId1"/>
  <legacyDrawing r:id="rId2"/>
  <controls>
    <mc:AlternateContent xmlns:mc="http://schemas.openxmlformats.org/markup-compatibility/2006">
      <mc:Choice Requires="x14">
        <control shapeId="7169" r:id="rId3" name="cmd판매등록">
          <controlPr defaultSize="0" autoLine="0" r:id="rId4">
            <anchor moveWithCells="1">
              <from>
                <xdr:col>8</xdr:col>
                <xdr:colOff>0</xdr:colOff>
                <xdr:row>1</xdr:row>
                <xdr:rowOff>0</xdr:rowOff>
              </from>
              <to>
                <xdr:col>10</xdr:col>
                <xdr:colOff>30480</xdr:colOff>
                <xdr:row>2</xdr:row>
                <xdr:rowOff>198120</xdr:rowOff>
              </to>
            </anchor>
          </controlPr>
        </control>
      </mc:Choice>
      <mc:Fallback>
        <control shapeId="7169" r:id="rId3" name="cmd판매등록"/>
      </mc:Fallback>
    </mc:AlternateContent>
  </control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92DDA51-8FDB-49C9-BD1A-A245E2B8BF4E}">
  <sheetPr codeName="Sheet10">
    <pageSetUpPr fitToPage="1"/>
  </sheetPr>
  <dimension ref="A1:K35"/>
  <sheetViews>
    <sheetView topLeftCell="A11" workbookViewId="0">
      <selection sqref="A1:K1"/>
    </sheetView>
  </sheetViews>
  <sheetFormatPr defaultRowHeight="16.5" customHeight="1" x14ac:dyDescent="0.4"/>
  <cols>
    <col min="1" max="1" width="10.19921875" customWidth="1"/>
    <col min="2" max="2" width="15.8984375" customWidth="1"/>
    <col min="4" max="4" width="11.19921875" bestFit="1" customWidth="1"/>
    <col min="6" max="6" width="11.19921875" bestFit="1" customWidth="1"/>
    <col min="7" max="7" width="15.09765625" bestFit="1" customWidth="1"/>
    <col min="8" max="10" width="12.09765625" customWidth="1"/>
  </cols>
  <sheetData>
    <row r="1" spans="1:11" ht="100.5" customHeight="1" x14ac:dyDescent="0.4">
      <c r="A1" s="27" t="s">
        <v>65</v>
      </c>
      <c r="B1" s="28"/>
      <c r="C1" s="28"/>
      <c r="D1" s="28"/>
      <c r="E1" s="28"/>
      <c r="F1" s="28"/>
      <c r="G1" s="28"/>
      <c r="H1" s="28"/>
      <c r="I1" s="28"/>
      <c r="J1" s="28"/>
      <c r="K1" s="28"/>
    </row>
    <row r="2" spans="1:11" ht="16.5" customHeight="1" x14ac:dyDescent="0.4">
      <c r="A2" s="9" t="s">
        <v>66</v>
      </c>
      <c r="B2" s="9" t="s">
        <v>67</v>
      </c>
      <c r="C2" s="9" t="s">
        <v>68</v>
      </c>
      <c r="D2" s="9" t="s">
        <v>69</v>
      </c>
      <c r="E2" s="9" t="s">
        <v>70</v>
      </c>
      <c r="F2" s="9" t="s">
        <v>71</v>
      </c>
      <c r="G2" s="9" t="s">
        <v>72</v>
      </c>
      <c r="H2" s="9" t="s">
        <v>73</v>
      </c>
      <c r="I2" s="9" t="s">
        <v>74</v>
      </c>
      <c r="J2" s="9" t="s">
        <v>75</v>
      </c>
      <c r="K2" s="10" t="s">
        <v>76</v>
      </c>
    </row>
    <row r="3" spans="1:11" ht="16.5" customHeight="1" x14ac:dyDescent="0.4">
      <c r="A3" s="11" t="s">
        <v>77</v>
      </c>
      <c r="B3" s="11">
        <v>453555</v>
      </c>
      <c r="C3" s="11" t="s">
        <v>78</v>
      </c>
      <c r="D3" s="11">
        <v>82</v>
      </c>
      <c r="E3" s="11" t="s">
        <v>79</v>
      </c>
      <c r="F3" s="11" t="s">
        <v>80</v>
      </c>
      <c r="G3" s="11" t="s">
        <v>81</v>
      </c>
      <c r="H3" s="12">
        <v>0.2</v>
      </c>
      <c r="I3" s="13">
        <v>0.60000000000000009</v>
      </c>
      <c r="J3" s="13">
        <v>3</v>
      </c>
      <c r="K3" s="14">
        <v>5600</v>
      </c>
    </row>
    <row r="4" spans="1:11" ht="16.5" customHeight="1" x14ac:dyDescent="0.4">
      <c r="A4" s="15" t="s">
        <v>82</v>
      </c>
      <c r="B4" s="15">
        <v>239850</v>
      </c>
      <c r="C4" s="15" t="s">
        <v>78</v>
      </c>
      <c r="D4" s="15">
        <v>71</v>
      </c>
      <c r="E4" s="15" t="s">
        <v>79</v>
      </c>
      <c r="F4" s="15" t="s">
        <v>83</v>
      </c>
      <c r="G4" s="15" t="s">
        <v>84</v>
      </c>
      <c r="H4" s="16">
        <v>0.2</v>
      </c>
      <c r="I4" s="17">
        <v>0.60000000000000009</v>
      </c>
      <c r="J4" s="17">
        <v>5</v>
      </c>
      <c r="K4" s="18">
        <v>9100</v>
      </c>
    </row>
    <row r="5" spans="1:11" ht="16.5" customHeight="1" x14ac:dyDescent="0.4">
      <c r="A5" s="19" t="s">
        <v>85</v>
      </c>
      <c r="B5" s="19">
        <v>239850</v>
      </c>
      <c r="C5" s="19" t="s">
        <v>78</v>
      </c>
      <c r="D5" s="19">
        <v>68</v>
      </c>
      <c r="E5" s="19" t="s">
        <v>86</v>
      </c>
      <c r="F5" s="19" t="s">
        <v>87</v>
      </c>
      <c r="G5" s="19" t="s">
        <v>88</v>
      </c>
      <c r="H5" s="20">
        <v>0.7</v>
      </c>
      <c r="I5" s="21">
        <v>0.7</v>
      </c>
      <c r="J5" s="21">
        <v>2</v>
      </c>
      <c r="K5" s="22">
        <v>7900</v>
      </c>
    </row>
    <row r="6" spans="1:11" ht="16.5" customHeight="1" x14ac:dyDescent="0.4">
      <c r="A6" s="15" t="s">
        <v>89</v>
      </c>
      <c r="B6" s="15">
        <v>453555</v>
      </c>
      <c r="C6" s="15" t="s">
        <v>90</v>
      </c>
      <c r="D6" s="15">
        <v>62</v>
      </c>
      <c r="E6" s="15" t="s">
        <v>86</v>
      </c>
      <c r="F6" s="15" t="s">
        <v>91</v>
      </c>
      <c r="G6" s="15" t="s">
        <v>92</v>
      </c>
      <c r="H6" s="16">
        <v>0.8</v>
      </c>
      <c r="I6" s="17">
        <v>1.6</v>
      </c>
      <c r="J6" s="17">
        <v>2</v>
      </c>
      <c r="K6" s="18">
        <v>7900</v>
      </c>
    </row>
    <row r="7" spans="1:11" ht="16.5" customHeight="1" x14ac:dyDescent="0.4">
      <c r="A7" s="19" t="s">
        <v>93</v>
      </c>
      <c r="B7" s="19">
        <v>487036</v>
      </c>
      <c r="C7" s="19" t="s">
        <v>78</v>
      </c>
      <c r="D7" s="19">
        <v>37</v>
      </c>
      <c r="E7" s="19" t="s">
        <v>86</v>
      </c>
      <c r="F7" s="19" t="s">
        <v>94</v>
      </c>
      <c r="G7" s="19" t="s">
        <v>95</v>
      </c>
      <c r="H7" s="20">
        <v>0.2</v>
      </c>
      <c r="I7" s="21">
        <v>0.4</v>
      </c>
      <c r="J7" s="21">
        <v>3</v>
      </c>
      <c r="K7" s="22">
        <v>9000</v>
      </c>
    </row>
    <row r="8" spans="1:11" ht="16.5" customHeight="1" x14ac:dyDescent="0.4">
      <c r="A8" s="15" t="s">
        <v>96</v>
      </c>
      <c r="B8" s="15">
        <v>855434</v>
      </c>
      <c r="C8" s="15" t="s">
        <v>78</v>
      </c>
      <c r="D8" s="15">
        <v>61</v>
      </c>
      <c r="E8" s="15" t="s">
        <v>79</v>
      </c>
      <c r="F8" s="15" t="s">
        <v>97</v>
      </c>
      <c r="G8" s="15" t="s">
        <v>98</v>
      </c>
      <c r="H8" s="16">
        <v>0.7</v>
      </c>
      <c r="I8" s="17">
        <v>1.4</v>
      </c>
      <c r="J8" s="17">
        <v>5</v>
      </c>
      <c r="K8" s="18">
        <v>8500</v>
      </c>
    </row>
    <row r="9" spans="1:11" ht="16.5" customHeight="1" x14ac:dyDescent="0.4">
      <c r="A9" s="19" t="s">
        <v>99</v>
      </c>
      <c r="B9" s="19">
        <v>701855</v>
      </c>
      <c r="C9" s="19" t="s">
        <v>90</v>
      </c>
      <c r="D9" s="19">
        <v>90</v>
      </c>
      <c r="E9" s="19" t="s">
        <v>100</v>
      </c>
      <c r="F9" s="19" t="s">
        <v>101</v>
      </c>
      <c r="G9" s="19" t="s">
        <v>102</v>
      </c>
      <c r="H9" s="20">
        <v>0.2</v>
      </c>
      <c r="I9" s="21">
        <v>0.2</v>
      </c>
      <c r="J9" s="21">
        <v>3</v>
      </c>
      <c r="K9" s="22">
        <v>8500</v>
      </c>
    </row>
    <row r="10" spans="1:11" ht="16.5" customHeight="1" x14ac:dyDescent="0.4">
      <c r="A10" s="15" t="s">
        <v>103</v>
      </c>
      <c r="B10" s="15">
        <v>792876</v>
      </c>
      <c r="C10" s="15" t="s">
        <v>78</v>
      </c>
      <c r="D10" s="15">
        <v>53</v>
      </c>
      <c r="E10" s="15" t="s">
        <v>86</v>
      </c>
      <c r="F10" s="15" t="s">
        <v>104</v>
      </c>
      <c r="G10" s="15" t="s">
        <v>105</v>
      </c>
      <c r="H10" s="16">
        <v>0.2</v>
      </c>
      <c r="I10" s="17">
        <v>0.2</v>
      </c>
      <c r="J10" s="17">
        <v>2</v>
      </c>
      <c r="K10" s="18">
        <v>7000</v>
      </c>
    </row>
    <row r="11" spans="1:11" ht="16.5" customHeight="1" x14ac:dyDescent="0.4">
      <c r="A11" s="19" t="s">
        <v>106</v>
      </c>
      <c r="B11" s="19">
        <v>145694</v>
      </c>
      <c r="C11" s="19" t="s">
        <v>90</v>
      </c>
      <c r="D11" s="19">
        <v>53</v>
      </c>
      <c r="E11" s="19" t="s">
        <v>79</v>
      </c>
      <c r="F11" s="19" t="s">
        <v>107</v>
      </c>
      <c r="G11" s="19" t="s">
        <v>108</v>
      </c>
      <c r="H11" s="20">
        <v>0.3</v>
      </c>
      <c r="I11" s="21">
        <v>0.3</v>
      </c>
      <c r="J11" s="21">
        <v>5</v>
      </c>
      <c r="K11" s="22">
        <v>7800</v>
      </c>
    </row>
    <row r="12" spans="1:11" ht="16.5" customHeight="1" x14ac:dyDescent="0.4">
      <c r="A12" s="15" t="s">
        <v>109</v>
      </c>
      <c r="B12" s="15">
        <v>453555</v>
      </c>
      <c r="C12" s="15" t="s">
        <v>78</v>
      </c>
      <c r="D12" s="15">
        <v>48</v>
      </c>
      <c r="E12" s="15" t="s">
        <v>86</v>
      </c>
      <c r="F12" s="15" t="s">
        <v>110</v>
      </c>
      <c r="G12" s="15" t="s">
        <v>111</v>
      </c>
      <c r="H12" s="16">
        <v>0.6</v>
      </c>
      <c r="I12" s="17">
        <v>1.7999999999999998</v>
      </c>
      <c r="J12" s="17">
        <v>5</v>
      </c>
      <c r="K12" s="18">
        <v>4100</v>
      </c>
    </row>
    <row r="13" spans="1:11" ht="16.5" customHeight="1" x14ac:dyDescent="0.4">
      <c r="A13" s="19" t="s">
        <v>112</v>
      </c>
      <c r="B13" s="19">
        <v>745444</v>
      </c>
      <c r="C13" s="19" t="s">
        <v>78</v>
      </c>
      <c r="D13" s="19">
        <v>80</v>
      </c>
      <c r="E13" s="19" t="s">
        <v>79</v>
      </c>
      <c r="F13" s="19" t="s">
        <v>113</v>
      </c>
      <c r="G13" s="19" t="s">
        <v>98</v>
      </c>
      <c r="H13" s="20">
        <v>0.3</v>
      </c>
      <c r="I13" s="21">
        <v>0.3</v>
      </c>
      <c r="J13" s="21">
        <v>3</v>
      </c>
      <c r="K13" s="22">
        <v>5800</v>
      </c>
    </row>
    <row r="14" spans="1:11" ht="16.5" customHeight="1" x14ac:dyDescent="0.4">
      <c r="A14" s="15" t="s">
        <v>114</v>
      </c>
      <c r="B14" s="15">
        <v>145694</v>
      </c>
      <c r="C14" s="15" t="s">
        <v>90</v>
      </c>
      <c r="D14" s="15">
        <v>97</v>
      </c>
      <c r="E14" s="15" t="s">
        <v>100</v>
      </c>
      <c r="F14" s="15" t="s">
        <v>115</v>
      </c>
      <c r="G14" s="15" t="s">
        <v>81</v>
      </c>
      <c r="H14" s="16">
        <v>0.2</v>
      </c>
      <c r="I14" s="17">
        <v>0.60000000000000009</v>
      </c>
      <c r="J14" s="17">
        <v>1</v>
      </c>
      <c r="K14" s="18">
        <v>7300</v>
      </c>
    </row>
    <row r="15" spans="1:11" ht="16.5" customHeight="1" x14ac:dyDescent="0.4">
      <c r="A15" s="19" t="s">
        <v>116</v>
      </c>
      <c r="B15" s="19">
        <v>701855</v>
      </c>
      <c r="C15" s="19" t="s">
        <v>90</v>
      </c>
      <c r="D15" s="19">
        <v>72</v>
      </c>
      <c r="E15" s="19" t="s">
        <v>79</v>
      </c>
      <c r="F15" s="19" t="s">
        <v>117</v>
      </c>
      <c r="G15" s="19" t="s">
        <v>102</v>
      </c>
      <c r="H15" s="20">
        <v>0.3</v>
      </c>
      <c r="I15" s="21">
        <v>0.89999999999999991</v>
      </c>
      <c r="J15" s="21">
        <v>2</v>
      </c>
      <c r="K15" s="22">
        <v>5700</v>
      </c>
    </row>
    <row r="16" spans="1:11" ht="16.5" customHeight="1" x14ac:dyDescent="0.4">
      <c r="A16" s="15" t="s">
        <v>118</v>
      </c>
      <c r="B16" s="15">
        <v>239850</v>
      </c>
      <c r="C16" s="15" t="s">
        <v>78</v>
      </c>
      <c r="D16" s="15">
        <v>49</v>
      </c>
      <c r="E16" s="15" t="s">
        <v>100</v>
      </c>
      <c r="F16" s="15" t="s">
        <v>119</v>
      </c>
      <c r="G16" s="15" t="s">
        <v>81</v>
      </c>
      <c r="H16" s="16">
        <v>0.3</v>
      </c>
      <c r="I16" s="17">
        <v>0.3</v>
      </c>
      <c r="J16" s="17">
        <v>1</v>
      </c>
      <c r="K16" s="18">
        <v>7100</v>
      </c>
    </row>
    <row r="17" spans="1:11" ht="16.5" customHeight="1" x14ac:dyDescent="0.4">
      <c r="A17" s="19" t="s">
        <v>120</v>
      </c>
      <c r="B17" s="19">
        <v>239850</v>
      </c>
      <c r="C17" s="19" t="s">
        <v>78</v>
      </c>
      <c r="D17" s="19">
        <v>68</v>
      </c>
      <c r="E17" s="19" t="s">
        <v>86</v>
      </c>
      <c r="F17" s="19" t="s">
        <v>121</v>
      </c>
      <c r="G17" s="19" t="s">
        <v>122</v>
      </c>
      <c r="H17" s="20">
        <v>0.9</v>
      </c>
      <c r="I17" s="21">
        <v>0.9</v>
      </c>
      <c r="J17" s="21">
        <v>5</v>
      </c>
      <c r="K17" s="22">
        <v>3600</v>
      </c>
    </row>
    <row r="18" spans="1:11" ht="16.5" customHeight="1" x14ac:dyDescent="0.4">
      <c r="A18" s="15" t="s">
        <v>123</v>
      </c>
      <c r="B18" s="15">
        <v>855434</v>
      </c>
      <c r="C18" s="15" t="s">
        <v>78</v>
      </c>
      <c r="D18" s="15">
        <v>30</v>
      </c>
      <c r="E18" s="15" t="s">
        <v>86</v>
      </c>
      <c r="F18" s="15" t="s">
        <v>124</v>
      </c>
      <c r="G18" s="15" t="s">
        <v>102</v>
      </c>
      <c r="H18" s="16">
        <v>0.7</v>
      </c>
      <c r="I18" s="17">
        <v>2.0999999999999996</v>
      </c>
      <c r="J18" s="17">
        <v>4</v>
      </c>
      <c r="K18" s="18">
        <v>8200</v>
      </c>
    </row>
    <row r="19" spans="1:11" ht="16.5" customHeight="1" x14ac:dyDescent="0.4">
      <c r="A19" s="19" t="s">
        <v>125</v>
      </c>
      <c r="B19" s="19">
        <v>701855</v>
      </c>
      <c r="C19" s="19" t="s">
        <v>90</v>
      </c>
      <c r="D19" s="19">
        <v>89</v>
      </c>
      <c r="E19" s="19" t="s">
        <v>86</v>
      </c>
      <c r="F19" s="19" t="s">
        <v>126</v>
      </c>
      <c r="G19" s="19" t="s">
        <v>108</v>
      </c>
      <c r="H19" s="20">
        <v>0.9</v>
      </c>
      <c r="I19" s="21">
        <v>1.8</v>
      </c>
      <c r="J19" s="21">
        <v>5</v>
      </c>
      <c r="K19" s="22">
        <v>9100</v>
      </c>
    </row>
    <row r="20" spans="1:11" ht="16.5" customHeight="1" x14ac:dyDescent="0.4">
      <c r="A20" s="15" t="s">
        <v>127</v>
      </c>
      <c r="B20" s="15">
        <v>145694</v>
      </c>
      <c r="C20" s="15" t="s">
        <v>90</v>
      </c>
      <c r="D20" s="15">
        <v>50</v>
      </c>
      <c r="E20" s="15" t="s">
        <v>79</v>
      </c>
      <c r="F20" s="15" t="s">
        <v>128</v>
      </c>
      <c r="G20" s="15" t="s">
        <v>92</v>
      </c>
      <c r="H20" s="16">
        <v>0.2</v>
      </c>
      <c r="I20" s="17">
        <v>0.4</v>
      </c>
      <c r="J20" s="17">
        <v>2</v>
      </c>
      <c r="K20" s="18">
        <v>8200</v>
      </c>
    </row>
    <row r="21" spans="1:11" ht="16.5" customHeight="1" x14ac:dyDescent="0.4">
      <c r="A21" s="19" t="s">
        <v>129</v>
      </c>
      <c r="B21" s="19">
        <v>937768</v>
      </c>
      <c r="C21" s="19" t="s">
        <v>90</v>
      </c>
      <c r="D21" s="19">
        <v>50</v>
      </c>
      <c r="E21" s="19" t="s">
        <v>100</v>
      </c>
      <c r="F21" s="19" t="s">
        <v>130</v>
      </c>
      <c r="G21" s="19" t="s">
        <v>84</v>
      </c>
      <c r="H21" s="20">
        <v>0.8</v>
      </c>
      <c r="I21" s="21">
        <v>0.8</v>
      </c>
      <c r="J21" s="21">
        <v>2</v>
      </c>
      <c r="K21" s="22">
        <v>4300</v>
      </c>
    </row>
    <row r="22" spans="1:11" ht="16.5" customHeight="1" x14ac:dyDescent="0.4">
      <c r="A22" s="15" t="s">
        <v>131</v>
      </c>
      <c r="B22" s="15">
        <v>487036</v>
      </c>
      <c r="C22" s="15" t="s">
        <v>90</v>
      </c>
      <c r="D22" s="15">
        <v>77</v>
      </c>
      <c r="E22" s="15" t="s">
        <v>79</v>
      </c>
      <c r="F22" s="15" t="s">
        <v>132</v>
      </c>
      <c r="G22" s="15" t="s">
        <v>122</v>
      </c>
      <c r="H22" s="16">
        <v>0.3</v>
      </c>
      <c r="I22" s="17">
        <v>0.6</v>
      </c>
      <c r="J22" s="17">
        <v>4</v>
      </c>
      <c r="K22" s="18">
        <v>6300</v>
      </c>
    </row>
    <row r="23" spans="1:11" ht="16.5" customHeight="1" x14ac:dyDescent="0.4">
      <c r="A23" s="19" t="s">
        <v>133</v>
      </c>
      <c r="B23" s="19">
        <v>487036</v>
      </c>
      <c r="C23" s="19" t="s">
        <v>90</v>
      </c>
      <c r="D23" s="19">
        <v>48</v>
      </c>
      <c r="E23" s="19" t="s">
        <v>79</v>
      </c>
      <c r="F23" s="19" t="s">
        <v>134</v>
      </c>
      <c r="G23" s="19" t="s">
        <v>95</v>
      </c>
      <c r="H23" s="20">
        <v>0.5</v>
      </c>
      <c r="I23" s="21">
        <v>1</v>
      </c>
      <c r="J23" s="21">
        <v>2</v>
      </c>
      <c r="K23" s="22">
        <v>6500</v>
      </c>
    </row>
    <row r="24" spans="1:11" ht="16.5" customHeight="1" x14ac:dyDescent="0.4">
      <c r="A24" s="15" t="s">
        <v>135</v>
      </c>
      <c r="B24" s="15">
        <v>453555</v>
      </c>
      <c r="C24" s="15" t="s">
        <v>90</v>
      </c>
      <c r="D24" s="15">
        <v>97</v>
      </c>
      <c r="E24" s="15" t="s">
        <v>79</v>
      </c>
      <c r="F24" s="15" t="s">
        <v>136</v>
      </c>
      <c r="G24" s="15" t="s">
        <v>95</v>
      </c>
      <c r="H24" s="16">
        <v>0.9</v>
      </c>
      <c r="I24" s="17">
        <v>1.8</v>
      </c>
      <c r="J24" s="17">
        <v>5</v>
      </c>
      <c r="K24" s="18">
        <v>8900</v>
      </c>
    </row>
    <row r="25" spans="1:11" ht="16.5" customHeight="1" x14ac:dyDescent="0.4">
      <c r="A25" s="19" t="s">
        <v>137</v>
      </c>
      <c r="B25" s="19">
        <v>453555</v>
      </c>
      <c r="C25" s="19" t="s">
        <v>90</v>
      </c>
      <c r="D25" s="19">
        <v>58</v>
      </c>
      <c r="E25" s="19" t="s">
        <v>79</v>
      </c>
      <c r="F25" s="19" t="s">
        <v>138</v>
      </c>
      <c r="G25" s="19" t="s">
        <v>122</v>
      </c>
      <c r="H25" s="20">
        <v>0.2</v>
      </c>
      <c r="I25" s="21">
        <v>0.2</v>
      </c>
      <c r="J25" s="21">
        <v>3</v>
      </c>
      <c r="K25" s="22">
        <v>4200</v>
      </c>
    </row>
    <row r="26" spans="1:11" ht="16.5" customHeight="1" x14ac:dyDescent="0.4">
      <c r="A26" s="15" t="s">
        <v>139</v>
      </c>
      <c r="B26" s="15">
        <v>453555</v>
      </c>
      <c r="C26" s="15" t="s">
        <v>90</v>
      </c>
      <c r="D26" s="15">
        <v>69</v>
      </c>
      <c r="E26" s="15" t="s">
        <v>79</v>
      </c>
      <c r="F26" s="15" t="s">
        <v>140</v>
      </c>
      <c r="G26" s="15" t="s">
        <v>141</v>
      </c>
      <c r="H26" s="16">
        <v>0.7</v>
      </c>
      <c r="I26" s="17">
        <v>0.7</v>
      </c>
      <c r="J26" s="17">
        <v>4</v>
      </c>
      <c r="K26" s="18">
        <v>3700</v>
      </c>
    </row>
    <row r="27" spans="1:11" ht="16.5" customHeight="1" x14ac:dyDescent="0.4">
      <c r="A27" s="19" t="s">
        <v>142</v>
      </c>
      <c r="B27" s="19">
        <v>145694</v>
      </c>
      <c r="C27" s="19" t="s">
        <v>78</v>
      </c>
      <c r="D27" s="19">
        <v>90</v>
      </c>
      <c r="E27" s="19" t="s">
        <v>86</v>
      </c>
      <c r="F27" s="19" t="s">
        <v>143</v>
      </c>
      <c r="G27" s="19" t="s">
        <v>84</v>
      </c>
      <c r="H27" s="20">
        <v>0.4</v>
      </c>
      <c r="I27" s="21">
        <v>1.2000000000000002</v>
      </c>
      <c r="J27" s="21">
        <v>4</v>
      </c>
      <c r="K27" s="22">
        <v>6500</v>
      </c>
    </row>
    <row r="28" spans="1:11" ht="16.5" customHeight="1" x14ac:dyDescent="0.4">
      <c r="A28" s="15" t="s">
        <v>144</v>
      </c>
      <c r="B28" s="15">
        <v>284064</v>
      </c>
      <c r="C28" s="15" t="s">
        <v>90</v>
      </c>
      <c r="D28" s="15">
        <v>57</v>
      </c>
      <c r="E28" s="15" t="s">
        <v>79</v>
      </c>
      <c r="F28" s="15" t="s">
        <v>145</v>
      </c>
      <c r="G28" s="15" t="s">
        <v>111</v>
      </c>
      <c r="H28" s="16">
        <v>0.3</v>
      </c>
      <c r="I28" s="17">
        <v>0.6</v>
      </c>
      <c r="J28" s="17">
        <v>2</v>
      </c>
      <c r="K28" s="18">
        <v>4700</v>
      </c>
    </row>
    <row r="29" spans="1:11" ht="16.5" customHeight="1" x14ac:dyDescent="0.4">
      <c r="A29" s="19" t="s">
        <v>146</v>
      </c>
      <c r="B29" s="19">
        <v>855434</v>
      </c>
      <c r="C29" s="19" t="s">
        <v>90</v>
      </c>
      <c r="D29" s="19">
        <v>81</v>
      </c>
      <c r="E29" s="19" t="s">
        <v>79</v>
      </c>
      <c r="F29" s="19" t="s">
        <v>147</v>
      </c>
      <c r="G29" s="19" t="s">
        <v>141</v>
      </c>
      <c r="H29" s="20">
        <v>0.8</v>
      </c>
      <c r="I29" s="21">
        <v>1.6</v>
      </c>
      <c r="J29" s="21">
        <v>1</v>
      </c>
      <c r="K29" s="22">
        <v>9700</v>
      </c>
    </row>
    <row r="30" spans="1:11" ht="16.5" customHeight="1" x14ac:dyDescent="0.4">
      <c r="A30" s="15" t="s">
        <v>148</v>
      </c>
      <c r="B30" s="15">
        <v>239850</v>
      </c>
      <c r="C30" s="15" t="s">
        <v>90</v>
      </c>
      <c r="D30" s="15">
        <v>87</v>
      </c>
      <c r="E30" s="15" t="s">
        <v>79</v>
      </c>
      <c r="F30" s="15" t="s">
        <v>149</v>
      </c>
      <c r="G30" s="15" t="s">
        <v>81</v>
      </c>
      <c r="H30" s="16">
        <v>0.8</v>
      </c>
      <c r="I30" s="17">
        <v>2.4000000000000004</v>
      </c>
      <c r="J30" s="17">
        <v>3</v>
      </c>
      <c r="K30" s="18">
        <v>5300</v>
      </c>
    </row>
    <row r="31" spans="1:11" ht="16.5" customHeight="1" x14ac:dyDescent="0.4">
      <c r="A31" s="19" t="s">
        <v>150</v>
      </c>
      <c r="B31" s="19">
        <v>239850</v>
      </c>
      <c r="C31" s="19" t="s">
        <v>90</v>
      </c>
      <c r="D31" s="19">
        <v>82</v>
      </c>
      <c r="E31" s="19" t="s">
        <v>79</v>
      </c>
      <c r="F31" s="19" t="s">
        <v>151</v>
      </c>
      <c r="G31" s="19" t="s">
        <v>152</v>
      </c>
      <c r="H31" s="20">
        <v>0.7</v>
      </c>
      <c r="I31" s="21">
        <v>2.0999999999999996</v>
      </c>
      <c r="J31" s="21">
        <v>2</v>
      </c>
      <c r="K31" s="22">
        <v>8700</v>
      </c>
    </row>
    <row r="32" spans="1:11" ht="16.5" customHeight="1" x14ac:dyDescent="0.4">
      <c r="A32" s="15" t="s">
        <v>153</v>
      </c>
      <c r="B32" s="15">
        <v>239850</v>
      </c>
      <c r="C32" s="15" t="s">
        <v>90</v>
      </c>
      <c r="D32" s="15">
        <v>63</v>
      </c>
      <c r="E32" s="15" t="s">
        <v>86</v>
      </c>
      <c r="F32" s="15" t="s">
        <v>154</v>
      </c>
      <c r="G32" s="15" t="s">
        <v>105</v>
      </c>
      <c r="H32" s="16">
        <v>0.3</v>
      </c>
      <c r="I32" s="17">
        <v>0.6</v>
      </c>
      <c r="J32" s="17">
        <v>3</v>
      </c>
      <c r="K32" s="18">
        <v>3600</v>
      </c>
    </row>
    <row r="33" spans="1:11" ht="16.5" customHeight="1" x14ac:dyDescent="0.4">
      <c r="A33" s="19" t="s">
        <v>155</v>
      </c>
      <c r="B33" s="19">
        <v>453555</v>
      </c>
      <c r="C33" s="19" t="s">
        <v>90</v>
      </c>
      <c r="D33" s="19">
        <v>38</v>
      </c>
      <c r="E33" s="19" t="s">
        <v>86</v>
      </c>
      <c r="F33" s="19" t="s">
        <v>156</v>
      </c>
      <c r="G33" s="19" t="s">
        <v>92</v>
      </c>
      <c r="H33" s="20">
        <v>0.5</v>
      </c>
      <c r="I33" s="21">
        <v>1.5</v>
      </c>
      <c r="J33" s="21">
        <v>1</v>
      </c>
      <c r="K33" s="22">
        <v>7700</v>
      </c>
    </row>
    <row r="34" spans="1:11" ht="16.5" customHeight="1" x14ac:dyDescent="0.4">
      <c r="A34" s="15" t="s">
        <v>157</v>
      </c>
      <c r="B34" s="15">
        <v>487036</v>
      </c>
      <c r="C34" s="15" t="s">
        <v>90</v>
      </c>
      <c r="D34" s="15">
        <v>77</v>
      </c>
      <c r="E34" s="15" t="s">
        <v>79</v>
      </c>
      <c r="F34" s="15" t="s">
        <v>158</v>
      </c>
      <c r="G34" s="15" t="s">
        <v>84</v>
      </c>
      <c r="H34" s="16">
        <v>0.2</v>
      </c>
      <c r="I34" s="17">
        <v>0.2</v>
      </c>
      <c r="J34" s="17">
        <v>4</v>
      </c>
      <c r="K34" s="18">
        <v>7000</v>
      </c>
    </row>
    <row r="35" spans="1:11" ht="16.5" customHeight="1" x14ac:dyDescent="0.4">
      <c r="A35" s="23" t="s">
        <v>159</v>
      </c>
      <c r="B35" s="23">
        <v>423576</v>
      </c>
      <c r="C35" s="23" t="s">
        <v>90</v>
      </c>
      <c r="D35" s="23">
        <v>78</v>
      </c>
      <c r="E35" s="23" t="s">
        <v>100</v>
      </c>
      <c r="F35" s="23" t="s">
        <v>160</v>
      </c>
      <c r="G35" s="23" t="s">
        <v>152</v>
      </c>
      <c r="H35" s="24">
        <v>0.3</v>
      </c>
      <c r="I35" s="25">
        <v>0.3</v>
      </c>
      <c r="J35" s="25">
        <v>1</v>
      </c>
      <c r="K35" s="26">
        <v>4900</v>
      </c>
    </row>
  </sheetData>
  <mergeCells count="1">
    <mergeCell ref="A1:K1"/>
  </mergeCells>
  <phoneticPr fontId="1" type="noConversion"/>
  <pageMargins left="0.23622047244094491" right="0.23622047244094491" top="0.74803149606299213" bottom="0.74803149606299213" header="0.31496062992125984" footer="0.31496062992125984"/>
  <pageSetup paperSize="9" fitToHeight="2" orientation="landscape" draft="1" r:id="rId1"/>
  <headerFooter>
    <oddFooter>&amp;C&amp;P/&amp;N</oddFooter>
  </headerFooter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6498024-E910-4EAA-9219-EBBF627CA5CD}">
  <sheetPr codeName="Sheet3"/>
  <dimension ref="B2:J35"/>
  <sheetViews>
    <sheetView tabSelected="1" workbookViewId="0">
      <selection activeCell="K42" sqref="K42"/>
    </sheetView>
  </sheetViews>
  <sheetFormatPr defaultRowHeight="17.399999999999999" x14ac:dyDescent="0.4"/>
  <cols>
    <col min="1" max="1" width="4.5" customWidth="1"/>
    <col min="2" max="2" width="10.69921875" customWidth="1"/>
    <col min="3" max="3" width="9.5" customWidth="1"/>
    <col min="4" max="4" width="9.8984375" customWidth="1"/>
    <col min="5" max="6" width="11.3984375" customWidth="1"/>
    <col min="8" max="8" width="9.09765625" bestFit="1" customWidth="1"/>
    <col min="9" max="9" width="13.69921875" bestFit="1" customWidth="1"/>
    <col min="10" max="10" width="11.8984375" customWidth="1"/>
  </cols>
  <sheetData>
    <row r="2" spans="2:10" x14ac:dyDescent="0.4">
      <c r="B2" t="s">
        <v>50</v>
      </c>
      <c r="I2" t="s">
        <v>51</v>
      </c>
      <c r="J2" s="4">
        <v>43921</v>
      </c>
    </row>
    <row r="3" spans="2:10" x14ac:dyDescent="0.4">
      <c r="B3" s="1" t="s">
        <v>2</v>
      </c>
      <c r="C3" s="1" t="s">
        <v>1</v>
      </c>
      <c r="D3" s="1" t="s">
        <v>3</v>
      </c>
      <c r="E3" s="1" t="s">
        <v>0</v>
      </c>
      <c r="F3" s="5" t="s">
        <v>52</v>
      </c>
      <c r="G3" s="1" t="s">
        <v>4</v>
      </c>
      <c r="H3" s="1" t="s">
        <v>5</v>
      </c>
      <c r="I3" s="1" t="s">
        <v>53</v>
      </c>
      <c r="J3" s="5" t="s">
        <v>54</v>
      </c>
    </row>
    <row r="4" spans="2:10" x14ac:dyDescent="0.4">
      <c r="B4" s="1" t="s">
        <v>8</v>
      </c>
      <c r="C4" s="1" t="s">
        <v>7</v>
      </c>
      <c r="D4" s="1" t="s">
        <v>9</v>
      </c>
      <c r="E4" s="2">
        <v>43831</v>
      </c>
      <c r="F4" s="2" t="str">
        <f>TEXT(WORKDAY(E4,5),"mm월 dd일")</f>
        <v>01월 08일</v>
      </c>
      <c r="G4" s="1">
        <v>10</v>
      </c>
      <c r="H4" s="3">
        <v>19800</v>
      </c>
      <c r="I4" s="3">
        <f t="shared" ref="I4:I27" si="0">G4*H4</f>
        <v>198000</v>
      </c>
      <c r="J4" s="6" cm="1">
        <f t="array" ref="J4">fn할인액(E4,I4)</f>
        <v>29700</v>
      </c>
    </row>
    <row r="5" spans="2:10" x14ac:dyDescent="0.4">
      <c r="B5" s="1" t="s">
        <v>20</v>
      </c>
      <c r="C5" s="1" t="s">
        <v>46</v>
      </c>
      <c r="D5" s="1" t="s">
        <v>48</v>
      </c>
      <c r="E5" s="2">
        <v>43895</v>
      </c>
      <c r="F5" s="2" t="str">
        <f t="shared" ref="F5:F27" si="1">TEXT(WORKDAY(E5,5),"mm월 dd일")</f>
        <v>03월 12일</v>
      </c>
      <c r="G5" s="1">
        <v>5</v>
      </c>
      <c r="H5" s="3">
        <v>19800</v>
      </c>
      <c r="I5" s="3">
        <f t="shared" si="0"/>
        <v>99000</v>
      </c>
      <c r="J5" s="6" cm="1">
        <f t="array" ref="J5">fn할인액(E5,I5)</f>
        <v>14850</v>
      </c>
    </row>
    <row r="6" spans="2:10" x14ac:dyDescent="0.4">
      <c r="B6" s="1" t="s">
        <v>11</v>
      </c>
      <c r="C6" s="1" t="s">
        <v>49</v>
      </c>
      <c r="D6" s="1" t="s">
        <v>12</v>
      </c>
      <c r="E6" s="2">
        <v>43935</v>
      </c>
      <c r="F6" s="2" t="str">
        <f t="shared" si="1"/>
        <v>04월 21일</v>
      </c>
      <c r="G6" s="1">
        <v>7</v>
      </c>
      <c r="H6" s="3">
        <v>12000</v>
      </c>
      <c r="I6" s="3">
        <f t="shared" si="0"/>
        <v>84000</v>
      </c>
      <c r="J6" s="6" cm="1">
        <f t="array" ref="J6">fn할인액(E6,I6)</f>
        <v>0</v>
      </c>
    </row>
    <row r="7" spans="2:10" x14ac:dyDescent="0.4">
      <c r="B7" s="1" t="s">
        <v>14</v>
      </c>
      <c r="C7" s="1" t="s">
        <v>13</v>
      </c>
      <c r="D7" s="1" t="s">
        <v>15</v>
      </c>
      <c r="E7" s="2">
        <v>43876</v>
      </c>
      <c r="F7" s="2" t="str">
        <f t="shared" si="1"/>
        <v>02월 21일</v>
      </c>
      <c r="G7" s="1">
        <v>3</v>
      </c>
      <c r="H7" s="3">
        <v>9900</v>
      </c>
      <c r="I7" s="3">
        <f t="shared" si="0"/>
        <v>29700</v>
      </c>
      <c r="J7" s="6" cm="1">
        <f t="array" ref="J7">fn할인액(E7,I7)</f>
        <v>4455</v>
      </c>
    </row>
    <row r="8" spans="2:10" x14ac:dyDescent="0.4">
      <c r="B8" s="1" t="s">
        <v>8</v>
      </c>
      <c r="C8" s="1" t="s">
        <v>46</v>
      </c>
      <c r="D8" s="1" t="s">
        <v>47</v>
      </c>
      <c r="E8" s="2">
        <v>43864</v>
      </c>
      <c r="F8" s="2" t="str">
        <f t="shared" si="1"/>
        <v>02월 10일</v>
      </c>
      <c r="G8" s="1">
        <v>8</v>
      </c>
      <c r="H8" s="3">
        <v>9900</v>
      </c>
      <c r="I8" s="3">
        <f t="shared" si="0"/>
        <v>79200</v>
      </c>
      <c r="J8" s="6" cm="1">
        <f t="array" ref="J8">fn할인액(E8,I8)</f>
        <v>11880</v>
      </c>
    </row>
    <row r="9" spans="2:10" x14ac:dyDescent="0.4">
      <c r="B9" s="1" t="s">
        <v>8</v>
      </c>
      <c r="C9" s="1" t="s">
        <v>34</v>
      </c>
      <c r="D9" s="1" t="s">
        <v>35</v>
      </c>
      <c r="E9" s="2">
        <v>43856</v>
      </c>
      <c r="F9" s="2" t="str">
        <f t="shared" si="1"/>
        <v>01월 31일</v>
      </c>
      <c r="G9" s="1">
        <v>2</v>
      </c>
      <c r="H9" s="3">
        <v>15000</v>
      </c>
      <c r="I9" s="3">
        <f t="shared" si="0"/>
        <v>30000</v>
      </c>
      <c r="J9" s="6" cm="1">
        <f t="array" ref="J9">fn할인액(E9,I9)</f>
        <v>4500</v>
      </c>
    </row>
    <row r="10" spans="2:10" x14ac:dyDescent="0.4">
      <c r="B10" s="1" t="s">
        <v>11</v>
      </c>
      <c r="C10" s="1" t="s">
        <v>28</v>
      </c>
      <c r="D10" s="1" t="s">
        <v>29</v>
      </c>
      <c r="E10" s="2">
        <v>43892</v>
      </c>
      <c r="F10" s="2" t="str">
        <f t="shared" si="1"/>
        <v>03월 09일</v>
      </c>
      <c r="G10" s="1">
        <v>3</v>
      </c>
      <c r="H10" s="3">
        <v>12000</v>
      </c>
      <c r="I10" s="3">
        <f t="shared" si="0"/>
        <v>36000</v>
      </c>
      <c r="J10" s="6" cm="1">
        <f t="array" ref="J10">fn할인액(E10,I10)</f>
        <v>5400</v>
      </c>
    </row>
    <row r="11" spans="2:10" x14ac:dyDescent="0.4">
      <c r="B11" s="1" t="s">
        <v>20</v>
      </c>
      <c r="C11" s="1" t="s">
        <v>18</v>
      </c>
      <c r="D11" s="1" t="s">
        <v>21</v>
      </c>
      <c r="E11" s="2">
        <v>43926</v>
      </c>
      <c r="F11" s="2" t="str">
        <f t="shared" si="1"/>
        <v>04월 10일</v>
      </c>
      <c r="G11" s="1">
        <v>1</v>
      </c>
      <c r="H11" s="3">
        <v>19800</v>
      </c>
      <c r="I11" s="3">
        <f t="shared" si="0"/>
        <v>19800</v>
      </c>
      <c r="J11" s="6" cm="1">
        <f t="array" ref="J11">fn할인액(E11,I11)</f>
        <v>0</v>
      </c>
    </row>
    <row r="12" spans="2:10" x14ac:dyDescent="0.4">
      <c r="B12" s="1" t="s">
        <v>20</v>
      </c>
      <c r="C12" s="1" t="s">
        <v>26</v>
      </c>
      <c r="D12" s="1" t="s">
        <v>27</v>
      </c>
      <c r="E12" s="2">
        <v>43913</v>
      </c>
      <c r="F12" s="2" t="str">
        <f t="shared" si="1"/>
        <v>03월 30일</v>
      </c>
      <c r="G12" s="1">
        <v>4</v>
      </c>
      <c r="H12" s="3">
        <v>17000</v>
      </c>
      <c r="I12" s="3">
        <f t="shared" si="0"/>
        <v>68000</v>
      </c>
      <c r="J12" s="6" cm="1">
        <f t="array" ref="J12">fn할인액(E12,I12)</f>
        <v>10200</v>
      </c>
    </row>
    <row r="13" spans="2:10" x14ac:dyDescent="0.4">
      <c r="B13" s="1" t="s">
        <v>11</v>
      </c>
      <c r="C13" s="1" t="s">
        <v>32</v>
      </c>
      <c r="D13" s="1" t="s">
        <v>33</v>
      </c>
      <c r="E13" s="2">
        <v>43842</v>
      </c>
      <c r="F13" s="2" t="str">
        <f t="shared" si="1"/>
        <v>01월 17일</v>
      </c>
      <c r="G13" s="1">
        <v>5</v>
      </c>
      <c r="H13" s="3">
        <v>9900</v>
      </c>
      <c r="I13" s="3">
        <f t="shared" si="0"/>
        <v>49500</v>
      </c>
      <c r="J13" s="6" cm="1">
        <f t="array" ref="J13">fn할인액(E13,I13)</f>
        <v>7425</v>
      </c>
    </row>
    <row r="14" spans="2:10" x14ac:dyDescent="0.4">
      <c r="B14" s="1" t="s">
        <v>11</v>
      </c>
      <c r="C14" s="1" t="s">
        <v>44</v>
      </c>
      <c r="D14" s="1" t="s">
        <v>45</v>
      </c>
      <c r="E14" s="2">
        <v>43896</v>
      </c>
      <c r="F14" s="2" t="str">
        <f t="shared" si="1"/>
        <v>03월 13일</v>
      </c>
      <c r="G14" s="1">
        <v>4</v>
      </c>
      <c r="H14" s="3">
        <v>11000</v>
      </c>
      <c r="I14" s="3">
        <f t="shared" si="0"/>
        <v>44000</v>
      </c>
      <c r="J14" s="6" cm="1">
        <f t="array" ref="J14">fn할인액(E14,I14)</f>
        <v>6600</v>
      </c>
    </row>
    <row r="15" spans="2:10" x14ac:dyDescent="0.4">
      <c r="B15" s="1" t="s">
        <v>20</v>
      </c>
      <c r="C15" s="1" t="s">
        <v>30</v>
      </c>
      <c r="D15" s="1" t="s">
        <v>31</v>
      </c>
      <c r="E15" s="2">
        <v>43882</v>
      </c>
      <c r="F15" s="2" t="str">
        <f t="shared" si="1"/>
        <v>02월 28일</v>
      </c>
      <c r="G15" s="1">
        <v>12</v>
      </c>
      <c r="H15" s="3">
        <v>22000</v>
      </c>
      <c r="I15" s="3">
        <f t="shared" si="0"/>
        <v>264000</v>
      </c>
      <c r="J15" s="6" cm="1">
        <f t="array" ref="J15">fn할인액(E15,I15)</f>
        <v>39600</v>
      </c>
    </row>
    <row r="16" spans="2:10" x14ac:dyDescent="0.4">
      <c r="B16" s="1" t="s">
        <v>14</v>
      </c>
      <c r="C16" s="1" t="s">
        <v>13</v>
      </c>
      <c r="D16" s="1" t="s">
        <v>16</v>
      </c>
      <c r="E16" s="2">
        <v>43905</v>
      </c>
      <c r="F16" s="2" t="str">
        <f t="shared" si="1"/>
        <v>03월 20일</v>
      </c>
      <c r="G16" s="1">
        <v>6</v>
      </c>
      <c r="H16" s="3">
        <v>19800</v>
      </c>
      <c r="I16" s="3">
        <f t="shared" si="0"/>
        <v>118800</v>
      </c>
      <c r="J16" s="6" cm="1">
        <f t="array" ref="J16">fn할인액(E16,I16)</f>
        <v>17820</v>
      </c>
    </row>
    <row r="17" spans="2:10" x14ac:dyDescent="0.4">
      <c r="B17" s="1" t="s">
        <v>8</v>
      </c>
      <c r="C17" s="1" t="s">
        <v>13</v>
      </c>
      <c r="D17" s="1" t="s">
        <v>17</v>
      </c>
      <c r="E17" s="2">
        <v>43936</v>
      </c>
      <c r="F17" s="2" t="str">
        <f t="shared" si="1"/>
        <v>04월 22일</v>
      </c>
      <c r="G17" s="1">
        <v>10</v>
      </c>
      <c r="H17" s="3">
        <v>9900</v>
      </c>
      <c r="I17" s="3">
        <f t="shared" si="0"/>
        <v>99000</v>
      </c>
      <c r="J17" s="6" cm="1">
        <f t="array" ref="J17">fn할인액(E17,I17)</f>
        <v>0</v>
      </c>
    </row>
    <row r="18" spans="2:10" x14ac:dyDescent="0.4">
      <c r="B18" s="1" t="s">
        <v>14</v>
      </c>
      <c r="C18" s="1" t="s">
        <v>18</v>
      </c>
      <c r="D18" s="1" t="s">
        <v>19</v>
      </c>
      <c r="E18" s="2">
        <v>43866</v>
      </c>
      <c r="F18" s="2" t="str">
        <f t="shared" si="1"/>
        <v>02월 12일</v>
      </c>
      <c r="G18" s="1">
        <v>2</v>
      </c>
      <c r="H18" s="3">
        <v>19800</v>
      </c>
      <c r="I18" s="3">
        <f t="shared" si="0"/>
        <v>39600</v>
      </c>
      <c r="J18" s="6" cm="1">
        <f t="array" ref="J18">fn할인액(E18,I18)</f>
        <v>5940</v>
      </c>
    </row>
    <row r="19" spans="2:10" x14ac:dyDescent="0.4">
      <c r="B19" s="1" t="s">
        <v>14</v>
      </c>
      <c r="C19" s="1" t="s">
        <v>36</v>
      </c>
      <c r="D19" s="1" t="s">
        <v>38</v>
      </c>
      <c r="E19" s="2">
        <v>43912</v>
      </c>
      <c r="F19" s="2" t="str">
        <f t="shared" si="1"/>
        <v>03월 27일</v>
      </c>
      <c r="G19" s="1">
        <v>9</v>
      </c>
      <c r="H19" s="3">
        <v>17600</v>
      </c>
      <c r="I19" s="3">
        <f t="shared" si="0"/>
        <v>158400</v>
      </c>
      <c r="J19" s="6" cm="1">
        <f t="array" ref="J19">fn할인액(E19,I19)</f>
        <v>23760</v>
      </c>
    </row>
    <row r="20" spans="2:10" x14ac:dyDescent="0.4">
      <c r="B20" s="1" t="s">
        <v>11</v>
      </c>
      <c r="C20" s="1" t="s">
        <v>10</v>
      </c>
      <c r="D20" s="1" t="s">
        <v>12</v>
      </c>
      <c r="E20" s="2">
        <v>43926</v>
      </c>
      <c r="F20" s="2" t="str">
        <f t="shared" si="1"/>
        <v>04월 10일</v>
      </c>
      <c r="G20" s="1">
        <v>1</v>
      </c>
      <c r="H20" s="3">
        <v>11000</v>
      </c>
      <c r="I20" s="3">
        <f t="shared" si="0"/>
        <v>11000</v>
      </c>
      <c r="J20" s="6" cm="1">
        <f t="array" ref="J20">fn할인액(E20,I20)</f>
        <v>0</v>
      </c>
    </row>
    <row r="21" spans="2:10" x14ac:dyDescent="0.4">
      <c r="B21" s="1" t="s">
        <v>20</v>
      </c>
      <c r="C21" s="1" t="s">
        <v>36</v>
      </c>
      <c r="D21" s="1" t="s">
        <v>37</v>
      </c>
      <c r="E21" s="2">
        <v>43852</v>
      </c>
      <c r="F21" s="2" t="str">
        <f t="shared" si="1"/>
        <v>01월 29일</v>
      </c>
      <c r="G21" s="1">
        <v>7</v>
      </c>
      <c r="H21" s="3">
        <v>8800</v>
      </c>
      <c r="I21" s="3">
        <f t="shared" si="0"/>
        <v>61600</v>
      </c>
      <c r="J21" s="6" cm="1">
        <f t="array" ref="J21">fn할인액(E21,I21)</f>
        <v>9240</v>
      </c>
    </row>
    <row r="22" spans="2:10" x14ac:dyDescent="0.4">
      <c r="B22" s="1" t="s">
        <v>14</v>
      </c>
      <c r="C22" s="1" t="s">
        <v>39</v>
      </c>
      <c r="D22" s="1" t="s">
        <v>15</v>
      </c>
      <c r="E22" s="2">
        <v>43876</v>
      </c>
      <c r="F22" s="2" t="str">
        <f t="shared" si="1"/>
        <v>02월 21일</v>
      </c>
      <c r="G22" s="1">
        <v>1</v>
      </c>
      <c r="H22" s="3">
        <v>17600</v>
      </c>
      <c r="I22" s="3">
        <f t="shared" si="0"/>
        <v>17600</v>
      </c>
      <c r="J22" s="6" cm="1">
        <f t="array" ref="J22">fn할인액(E22,I22)</f>
        <v>2640</v>
      </c>
    </row>
    <row r="23" spans="2:10" x14ac:dyDescent="0.4">
      <c r="B23" s="1" t="s">
        <v>8</v>
      </c>
      <c r="C23" s="1" t="s">
        <v>24</v>
      </c>
      <c r="D23" s="1" t="s">
        <v>25</v>
      </c>
      <c r="E23" s="2">
        <v>43933</v>
      </c>
      <c r="F23" s="2" t="str">
        <f t="shared" si="1"/>
        <v>04월 17일</v>
      </c>
      <c r="G23" s="1">
        <v>6</v>
      </c>
      <c r="H23" s="3">
        <v>2000</v>
      </c>
      <c r="I23" s="3">
        <f t="shared" si="0"/>
        <v>12000</v>
      </c>
      <c r="J23" s="6" cm="1">
        <f t="array" ref="J23">fn할인액(E23,I23)</f>
        <v>0</v>
      </c>
    </row>
    <row r="24" spans="2:10" x14ac:dyDescent="0.4">
      <c r="B24" s="1" t="s">
        <v>11</v>
      </c>
      <c r="C24" s="1" t="s">
        <v>22</v>
      </c>
      <c r="D24" s="1" t="s">
        <v>23</v>
      </c>
      <c r="E24" s="2">
        <v>43907</v>
      </c>
      <c r="F24" s="2" t="str">
        <f t="shared" si="1"/>
        <v>03월 24일</v>
      </c>
      <c r="G24" s="1">
        <v>1</v>
      </c>
      <c r="H24" s="3">
        <v>10000</v>
      </c>
      <c r="I24" s="3">
        <f t="shared" si="0"/>
        <v>10000</v>
      </c>
      <c r="J24" s="6" cm="1">
        <f t="array" ref="J24">fn할인액(E24,I24)</f>
        <v>1500</v>
      </c>
    </row>
    <row r="25" spans="2:10" x14ac:dyDescent="0.4">
      <c r="B25" s="1" t="s">
        <v>11</v>
      </c>
      <c r="C25" s="1" t="s">
        <v>39</v>
      </c>
      <c r="D25" s="1" t="s">
        <v>40</v>
      </c>
      <c r="E25" s="2">
        <v>43917</v>
      </c>
      <c r="F25" s="2" t="str">
        <f t="shared" si="1"/>
        <v>04월 03일</v>
      </c>
      <c r="G25" s="1">
        <v>1</v>
      </c>
      <c r="H25" s="3">
        <v>8800</v>
      </c>
      <c r="I25" s="3">
        <f t="shared" si="0"/>
        <v>8800</v>
      </c>
      <c r="J25" s="6" cm="1">
        <f t="array" ref="J25">fn할인액(E25,I25)</f>
        <v>1320</v>
      </c>
    </row>
    <row r="26" spans="2:10" x14ac:dyDescent="0.4">
      <c r="B26" s="1" t="s">
        <v>20</v>
      </c>
      <c r="C26" s="1" t="s">
        <v>41</v>
      </c>
      <c r="D26" s="1" t="s">
        <v>42</v>
      </c>
      <c r="E26" s="2">
        <v>43831</v>
      </c>
      <c r="F26" s="2" t="str">
        <f t="shared" si="1"/>
        <v>01월 08일</v>
      </c>
      <c r="G26" s="1">
        <v>8</v>
      </c>
      <c r="H26" s="3">
        <v>7000</v>
      </c>
      <c r="I26" s="3">
        <f t="shared" si="0"/>
        <v>56000</v>
      </c>
      <c r="J26" s="6" cm="1">
        <f t="array" ref="J26">fn할인액(E26,I26)</f>
        <v>8400</v>
      </c>
    </row>
    <row r="27" spans="2:10" x14ac:dyDescent="0.4">
      <c r="B27" s="1" t="s">
        <v>8</v>
      </c>
      <c r="C27" s="1" t="s">
        <v>41</v>
      </c>
      <c r="D27" s="1" t="s">
        <v>43</v>
      </c>
      <c r="E27" s="2">
        <v>43941</v>
      </c>
      <c r="F27" s="2" t="str">
        <f t="shared" si="1"/>
        <v>04월 27일</v>
      </c>
      <c r="G27" s="1">
        <v>1</v>
      </c>
      <c r="H27" s="3">
        <v>15000</v>
      </c>
      <c r="I27" s="3">
        <f t="shared" si="0"/>
        <v>15000</v>
      </c>
      <c r="J27" s="6" cm="1">
        <f t="array" ref="J27">fn할인액(E27,I27)</f>
        <v>0</v>
      </c>
    </row>
    <row r="29" spans="2:10" x14ac:dyDescent="0.4">
      <c r="B29" t="s">
        <v>55</v>
      </c>
      <c r="H29" t="s">
        <v>56</v>
      </c>
    </row>
    <row r="30" spans="2:10" x14ac:dyDescent="0.4">
      <c r="B30" s="1" t="s">
        <v>57</v>
      </c>
      <c r="C30" s="5" t="s">
        <v>8</v>
      </c>
      <c r="D30" s="5" t="s">
        <v>20</v>
      </c>
      <c r="E30" s="5" t="s">
        <v>11</v>
      </c>
      <c r="F30" s="5" t="s">
        <v>14</v>
      </c>
      <c r="H30" s="1" t="s">
        <v>1</v>
      </c>
      <c r="I30" s="1" t="s">
        <v>58</v>
      </c>
      <c r="J30" s="5" t="s">
        <v>59</v>
      </c>
    </row>
    <row r="31" spans="2:10" x14ac:dyDescent="0.4">
      <c r="B31" s="1">
        <v>1</v>
      </c>
      <c r="C31" s="6">
        <f t="array" ref="C31">SUM((MONTH($E$4:$E$27)=$B31)*($B$4:$B$27=C$30))</f>
        <v>2</v>
      </c>
      <c r="D31" s="6">
        <f t="array" ref="D31">SUM((MONTH($E$4:$E$27)=$B31)*($B$4:$B$27=D$30))</f>
        <v>2</v>
      </c>
      <c r="E31" s="6">
        <f t="array" ref="E31">SUM((MONTH($E$4:$E$27)=$B31)*($B$4:$B$27=E$30))</f>
        <v>1</v>
      </c>
      <c r="F31" s="6">
        <f t="array" ref="F31">SUM((MONTH($E$4:$E$27)=$B31)*($B$4:$B$27=F$30))</f>
        <v>0</v>
      </c>
      <c r="H31" s="1" t="s">
        <v>60</v>
      </c>
      <c r="I31" s="1" t="s">
        <v>61</v>
      </c>
      <c r="J31" s="7">
        <f t="array" ref="J31">MAX(IF(LEFT($C$4:$C$27,1)=$H31,$H$4:$H$27))</f>
        <v>22000</v>
      </c>
    </row>
    <row r="32" spans="2:10" x14ac:dyDescent="0.4">
      <c r="B32" s="1">
        <v>2</v>
      </c>
      <c r="C32" s="6">
        <f t="array" ref="C32">SUM((MONTH($E$4:$E$27)=$B32)*($B$4:$B$27=C$30))</f>
        <v>1</v>
      </c>
      <c r="D32" s="6">
        <f t="array" ref="D32">SUM((MONTH($E$4:$E$27)=$B32)*($B$4:$B$27=D$30))</f>
        <v>1</v>
      </c>
      <c r="E32" s="6">
        <f t="array" ref="E32">SUM((MONTH($E$4:$E$27)=$B32)*($B$4:$B$27=E$30))</f>
        <v>0</v>
      </c>
      <c r="F32" s="6">
        <f t="array" ref="F32">SUM((MONTH($E$4:$E$27)=$B32)*($B$4:$B$27=F$30))</f>
        <v>3</v>
      </c>
      <c r="H32" s="1" t="s">
        <v>62</v>
      </c>
      <c r="I32" s="1" t="s">
        <v>63</v>
      </c>
      <c r="J32" s="7">
        <f t="array" ref="J32">MAX(IF(LEFT($C$4:$C$27,1)=$H32,$H$4:$H$27))</f>
        <v>19800</v>
      </c>
    </row>
    <row r="33" spans="2:9" x14ac:dyDescent="0.4">
      <c r="B33" s="1">
        <v>3</v>
      </c>
      <c r="C33" s="6">
        <f t="array" ref="C33">SUM((MONTH($E$4:$E$27)=$B33)*($B$4:$B$27=C$30))</f>
        <v>0</v>
      </c>
      <c r="D33" s="6">
        <f t="array" ref="D33">SUM((MONTH($E$4:$E$27)=$B33)*($B$4:$B$27=D$30))</f>
        <v>2</v>
      </c>
      <c r="E33" s="6">
        <f t="array" ref="E33">SUM((MONTH($E$4:$E$27)=$B33)*($B$4:$B$27=E$30))</f>
        <v>4</v>
      </c>
      <c r="F33" s="6">
        <f t="array" ref="F33">SUM((MONTH($E$4:$E$27)=$B33)*($B$4:$B$27=F$30))</f>
        <v>2</v>
      </c>
    </row>
    <row r="34" spans="2:9" x14ac:dyDescent="0.4">
      <c r="B34" s="1">
        <v>4</v>
      </c>
      <c r="C34" s="6">
        <f t="array" ref="C34">SUM((MONTH($E$4:$E$27)=$B34)*($B$4:$B$27=C$30))</f>
        <v>3</v>
      </c>
      <c r="D34" s="6">
        <f t="array" ref="D34">SUM((MONTH($E$4:$E$27)=$B34)*($B$4:$B$27=D$30))</f>
        <v>1</v>
      </c>
      <c r="E34" s="6">
        <f t="array" ref="E34">SUM((MONTH($E$4:$E$27)=$B34)*($B$4:$B$27=E$30))</f>
        <v>2</v>
      </c>
      <c r="F34" s="6">
        <f t="array" ref="F34">SUM((MONTH($E$4:$E$27)=$B34)*($B$4:$B$27=F$30))</f>
        <v>0</v>
      </c>
      <c r="H34" t="s">
        <v>64</v>
      </c>
    </row>
    <row r="35" spans="2:9" x14ac:dyDescent="0.4">
      <c r="H35" s="5" t="s">
        <v>1</v>
      </c>
      <c r="I35" s="1" t="str" cm="1">
        <f t="array" ref="I35">INDEX($B$4:$I$27,MATCH(MAX($I$4:$I$27*($B$4:$B$27="취미/레저")),($I$4:$I$27)*($B$4:$B$27="취미/레저"),0),2)</f>
        <v>O051</v>
      </c>
    </row>
  </sheetData>
  <phoneticPr fontId="1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DC2554A-AA78-41F4-8C00-CE3A2AE9ADA9}">
  <sheetPr codeName="Sheet4"/>
  <dimension ref="B2:E15"/>
  <sheetViews>
    <sheetView workbookViewId="0">
      <selection activeCell="B16" sqref="B16"/>
    </sheetView>
  </sheetViews>
  <sheetFormatPr defaultRowHeight="17.399999999999999" x14ac:dyDescent="0.4"/>
  <cols>
    <col min="1" max="1" width="2.8984375" customWidth="1"/>
    <col min="2" max="3" width="10.59765625" bestFit="1" customWidth="1"/>
    <col min="4" max="4" width="10.296875" bestFit="1" customWidth="1"/>
    <col min="5" max="5" width="10.8984375" bestFit="1" customWidth="1"/>
  </cols>
  <sheetData>
    <row r="2" spans="2:5" x14ac:dyDescent="0.4">
      <c r="B2" s="29" t="s">
        <v>2</v>
      </c>
      <c r="C2" t="s">
        <v>20</v>
      </c>
    </row>
    <row r="4" spans="2:5" x14ac:dyDescent="0.4">
      <c r="B4" s="29" t="s">
        <v>165</v>
      </c>
      <c r="C4" s="29" t="s">
        <v>1</v>
      </c>
      <c r="D4" t="s">
        <v>163</v>
      </c>
      <c r="E4" t="s">
        <v>164</v>
      </c>
    </row>
    <row r="5" spans="2:5" x14ac:dyDescent="0.4">
      <c r="B5" t="s">
        <v>61</v>
      </c>
      <c r="D5" s="30"/>
      <c r="E5" s="31"/>
    </row>
    <row r="6" spans="2:5" x14ac:dyDescent="0.4">
      <c r="C6" t="s">
        <v>18</v>
      </c>
      <c r="D6" s="30">
        <v>1</v>
      </c>
      <c r="E6" s="31">
        <v>19800</v>
      </c>
    </row>
    <row r="7" spans="2:5" x14ac:dyDescent="0.4">
      <c r="C7" t="s">
        <v>26</v>
      </c>
      <c r="D7" s="30">
        <v>4</v>
      </c>
      <c r="E7" s="31">
        <v>68000</v>
      </c>
    </row>
    <row r="8" spans="2:5" x14ac:dyDescent="0.4">
      <c r="C8" t="s">
        <v>30</v>
      </c>
      <c r="D8" s="30">
        <v>12</v>
      </c>
      <c r="E8" s="31">
        <v>264000</v>
      </c>
    </row>
    <row r="9" spans="2:5" x14ac:dyDescent="0.4">
      <c r="B9" t="s">
        <v>166</v>
      </c>
      <c r="D9" s="30">
        <v>17</v>
      </c>
      <c r="E9" s="31">
        <v>351800</v>
      </c>
    </row>
    <row r="10" spans="2:5" x14ac:dyDescent="0.4">
      <c r="B10" t="s">
        <v>63</v>
      </c>
      <c r="D10" s="30"/>
      <c r="E10" s="31"/>
    </row>
    <row r="11" spans="2:5" x14ac:dyDescent="0.4">
      <c r="C11" t="s">
        <v>36</v>
      </c>
      <c r="D11" s="30">
        <v>7</v>
      </c>
      <c r="E11" s="31">
        <v>61600</v>
      </c>
    </row>
    <row r="12" spans="2:5" x14ac:dyDescent="0.4">
      <c r="C12" t="s">
        <v>41</v>
      </c>
      <c r="D12" s="30">
        <v>8</v>
      </c>
      <c r="E12" s="31">
        <v>56000</v>
      </c>
    </row>
    <row r="13" spans="2:5" x14ac:dyDescent="0.4">
      <c r="C13" t="s">
        <v>46</v>
      </c>
      <c r="D13" s="30">
        <v>5</v>
      </c>
      <c r="E13" s="31">
        <v>99000</v>
      </c>
    </row>
    <row r="14" spans="2:5" x14ac:dyDescent="0.4">
      <c r="B14" t="s">
        <v>167</v>
      </c>
      <c r="D14" s="30">
        <v>20</v>
      </c>
      <c r="E14" s="31">
        <v>216600</v>
      </c>
    </row>
    <row r="15" spans="2:5" x14ac:dyDescent="0.4">
      <c r="B15" t="s">
        <v>162</v>
      </c>
      <c r="D15" s="30">
        <v>37</v>
      </c>
      <c r="E15" s="31">
        <v>568400</v>
      </c>
    </row>
  </sheetData>
  <phoneticPr fontId="1" type="noConversion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8114440-4443-4389-BC3D-42DAB5298C62}">
  <sheetPr codeName="Sheet5"/>
  <dimension ref="A1:G14"/>
  <sheetViews>
    <sheetView workbookViewId="0">
      <selection activeCell="C3" sqref="C3:C14"/>
    </sheetView>
  </sheetViews>
  <sheetFormatPr defaultRowHeight="17.399999999999999" x14ac:dyDescent="0.4"/>
  <cols>
    <col min="1" max="1" width="11.09765625" bestFit="1" customWidth="1"/>
    <col min="3" max="3" width="9.69921875" bestFit="1" customWidth="1"/>
    <col min="5" max="5" width="5.19921875" bestFit="1" customWidth="1"/>
    <col min="6" max="6" width="8.3984375" bestFit="1" customWidth="1"/>
    <col min="7" max="7" width="9.3984375" bestFit="1" customWidth="1"/>
  </cols>
  <sheetData>
    <row r="1" spans="1:7" x14ac:dyDescent="0.4">
      <c r="A1" t="s">
        <v>50</v>
      </c>
    </row>
    <row r="2" spans="1:7" x14ac:dyDescent="0.4">
      <c r="A2" s="1" t="s">
        <v>0</v>
      </c>
      <c r="B2" s="1" t="s">
        <v>1</v>
      </c>
      <c r="C2" s="1" t="s">
        <v>2</v>
      </c>
      <c r="D2" s="1" t="s">
        <v>3</v>
      </c>
      <c r="E2" s="1" t="s">
        <v>4</v>
      </c>
      <c r="F2" s="1" t="s">
        <v>5</v>
      </c>
      <c r="G2" s="1" t="s">
        <v>6</v>
      </c>
    </row>
    <row r="3" spans="1:7" x14ac:dyDescent="0.4">
      <c r="A3" s="2">
        <v>43831</v>
      </c>
      <c r="B3" s="1" t="s">
        <v>7</v>
      </c>
      <c r="C3" s="1" t="s">
        <v>8</v>
      </c>
      <c r="D3" s="1" t="s">
        <v>9</v>
      </c>
      <c r="E3" s="1">
        <v>10</v>
      </c>
      <c r="F3" s="3">
        <v>19800</v>
      </c>
      <c r="G3" s="3">
        <v>188100</v>
      </c>
    </row>
    <row r="4" spans="1:7" x14ac:dyDescent="0.4">
      <c r="A4" s="2">
        <v>43866</v>
      </c>
      <c r="B4" s="1" t="s">
        <v>18</v>
      </c>
      <c r="C4" s="1" t="s">
        <v>14</v>
      </c>
      <c r="D4" s="1" t="s">
        <v>19</v>
      </c>
      <c r="E4" s="1">
        <v>2</v>
      </c>
      <c r="F4" s="3">
        <v>19800</v>
      </c>
      <c r="G4" s="3">
        <v>35640</v>
      </c>
    </row>
    <row r="5" spans="1:7" x14ac:dyDescent="0.4">
      <c r="A5" s="2">
        <v>43876</v>
      </c>
      <c r="B5" s="1" t="s">
        <v>13</v>
      </c>
      <c r="C5" s="1" t="s">
        <v>14</v>
      </c>
      <c r="D5" s="1" t="s">
        <v>15</v>
      </c>
      <c r="E5" s="1">
        <v>3</v>
      </c>
      <c r="F5" s="3">
        <v>9900</v>
      </c>
      <c r="G5" s="3">
        <v>26730</v>
      </c>
    </row>
    <row r="6" spans="1:7" x14ac:dyDescent="0.4">
      <c r="A6" s="2">
        <v>43892</v>
      </c>
      <c r="B6" s="1" t="s">
        <v>28</v>
      </c>
      <c r="C6" s="1" t="s">
        <v>11</v>
      </c>
      <c r="D6" s="1" t="s">
        <v>29</v>
      </c>
      <c r="E6" s="1">
        <v>3</v>
      </c>
      <c r="F6" s="3">
        <v>12000</v>
      </c>
      <c r="G6" s="3">
        <v>30600</v>
      </c>
    </row>
    <row r="7" spans="1:7" x14ac:dyDescent="0.4">
      <c r="A7" s="2">
        <v>43905</v>
      </c>
      <c r="B7" s="1" t="s">
        <v>13</v>
      </c>
      <c r="C7" s="1" t="s">
        <v>14</v>
      </c>
      <c r="D7" s="1" t="s">
        <v>16</v>
      </c>
      <c r="E7" s="1">
        <v>6</v>
      </c>
      <c r="F7" s="3">
        <v>19800</v>
      </c>
      <c r="G7" s="3">
        <v>106920</v>
      </c>
    </row>
    <row r="8" spans="1:7" x14ac:dyDescent="0.4">
      <c r="A8" s="2">
        <v>43907</v>
      </c>
      <c r="B8" s="1" t="s">
        <v>22</v>
      </c>
      <c r="C8" s="1" t="s">
        <v>11</v>
      </c>
      <c r="D8" s="1" t="s">
        <v>23</v>
      </c>
      <c r="E8" s="1">
        <v>1</v>
      </c>
      <c r="F8" s="3">
        <v>10000</v>
      </c>
      <c r="G8" s="3">
        <v>8500</v>
      </c>
    </row>
    <row r="9" spans="1:7" x14ac:dyDescent="0.4">
      <c r="A9" s="2">
        <v>43913</v>
      </c>
      <c r="B9" s="1" t="s">
        <v>26</v>
      </c>
      <c r="C9" s="1" t="s">
        <v>20</v>
      </c>
      <c r="D9" s="1" t="s">
        <v>27</v>
      </c>
      <c r="E9" s="1">
        <v>4</v>
      </c>
      <c r="F9" s="3">
        <v>17000</v>
      </c>
      <c r="G9" s="3">
        <v>57800</v>
      </c>
    </row>
    <row r="10" spans="1:7" x14ac:dyDescent="0.4">
      <c r="A10" s="2">
        <v>43926</v>
      </c>
      <c r="B10" s="1" t="s">
        <v>18</v>
      </c>
      <c r="C10" s="1" t="s">
        <v>20</v>
      </c>
      <c r="D10" s="1" t="s">
        <v>21</v>
      </c>
      <c r="E10" s="1">
        <v>1</v>
      </c>
      <c r="F10" s="3">
        <v>19800</v>
      </c>
      <c r="G10" s="3">
        <v>18810</v>
      </c>
    </row>
    <row r="11" spans="1:7" x14ac:dyDescent="0.4">
      <c r="A11" s="2">
        <v>43926</v>
      </c>
      <c r="B11" s="1" t="s">
        <v>10</v>
      </c>
      <c r="C11" s="1" t="s">
        <v>11</v>
      </c>
      <c r="D11" s="1" t="s">
        <v>12</v>
      </c>
      <c r="E11" s="1">
        <v>1</v>
      </c>
      <c r="F11" s="3">
        <v>11000</v>
      </c>
      <c r="G11" s="3">
        <v>10450</v>
      </c>
    </row>
    <row r="12" spans="1:7" x14ac:dyDescent="0.4">
      <c r="A12" s="2">
        <v>43933</v>
      </c>
      <c r="B12" s="1" t="s">
        <v>24</v>
      </c>
      <c r="C12" s="1" t="s">
        <v>8</v>
      </c>
      <c r="D12" s="1" t="s">
        <v>25</v>
      </c>
      <c r="E12" s="1">
        <v>6</v>
      </c>
      <c r="F12" s="3">
        <v>2000</v>
      </c>
      <c r="G12" s="3">
        <v>11400</v>
      </c>
    </row>
    <row r="13" spans="1:7" x14ac:dyDescent="0.4">
      <c r="A13" s="2">
        <v>43936</v>
      </c>
      <c r="B13" s="1" t="s">
        <v>13</v>
      </c>
      <c r="C13" s="1" t="s">
        <v>8</v>
      </c>
      <c r="D13" s="1" t="s">
        <v>17</v>
      </c>
      <c r="E13" s="1">
        <v>10</v>
      </c>
      <c r="F13" s="3">
        <v>9900</v>
      </c>
      <c r="G13" s="3">
        <v>94050</v>
      </c>
    </row>
    <row r="14" spans="1:7" x14ac:dyDescent="0.4">
      <c r="A14" s="2">
        <v>43972</v>
      </c>
      <c r="B14" s="1" t="s">
        <v>30</v>
      </c>
      <c r="C14" s="1" t="s">
        <v>20</v>
      </c>
      <c r="D14" s="1" t="s">
        <v>31</v>
      </c>
      <c r="E14" s="1">
        <v>12</v>
      </c>
      <c r="F14" s="3">
        <v>22000</v>
      </c>
      <c r="G14" s="3">
        <v>250800</v>
      </c>
    </row>
  </sheetData>
  <phoneticPr fontId="1" type="noConversion"/>
  <dataValidations count="1">
    <dataValidation type="list" allowBlank="1" showInputMessage="1" showErrorMessage="1" errorTitle="오류" error="목록에서 선택하시오." promptTitle="입력" prompt="소설, 취미/레저, 컴퓨터, 사회과학 중 선택하십시오." sqref="C3:C14" xr:uid="{321FE07B-E2B7-4017-8E8E-E44F21D8FE68}">
      <formula1>"소설, 취미/레저, 컴퓨터, 사회과학"</formula1>
    </dataValidation>
  </dataValidation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0DB7994-6167-4EAE-9BC0-364C5F5CE8EE}">
  <sheetPr codeName="Sheet6"/>
  <dimension ref="A1:G14"/>
  <sheetViews>
    <sheetView workbookViewId="0">
      <selection activeCell="J6" sqref="J6"/>
    </sheetView>
  </sheetViews>
  <sheetFormatPr defaultRowHeight="17.399999999999999" x14ac:dyDescent="0.4"/>
  <cols>
    <col min="1" max="1" width="11.09765625" bestFit="1" customWidth="1"/>
    <col min="3" max="3" width="9.69921875" bestFit="1" customWidth="1"/>
    <col min="5" max="5" width="5.19921875" bestFit="1" customWidth="1"/>
    <col min="6" max="6" width="8.3984375" bestFit="1" customWidth="1"/>
    <col min="7" max="7" width="9.3984375" bestFit="1" customWidth="1"/>
  </cols>
  <sheetData>
    <row r="1" spans="1:7" x14ac:dyDescent="0.4">
      <c r="A1" t="s">
        <v>55</v>
      </c>
    </row>
    <row r="2" spans="1:7" x14ac:dyDescent="0.4">
      <c r="A2" s="1" t="s">
        <v>0</v>
      </c>
      <c r="B2" s="1" t="s">
        <v>1</v>
      </c>
      <c r="C2" s="1" t="s">
        <v>2</v>
      </c>
      <c r="D2" s="1" t="s">
        <v>3</v>
      </c>
      <c r="E2" s="1" t="s">
        <v>4</v>
      </c>
      <c r="F2" s="1" t="s">
        <v>5</v>
      </c>
      <c r="G2" s="1" t="s">
        <v>6</v>
      </c>
    </row>
    <row r="3" spans="1:7" x14ac:dyDescent="0.4">
      <c r="A3" s="2">
        <v>43831</v>
      </c>
      <c r="B3" s="1" t="s">
        <v>41</v>
      </c>
      <c r="C3" s="1" t="s">
        <v>20</v>
      </c>
      <c r="D3" s="1" t="s">
        <v>42</v>
      </c>
      <c r="E3" s="1">
        <v>8</v>
      </c>
      <c r="F3" s="3">
        <v>7000</v>
      </c>
      <c r="G3" s="3">
        <v>53200</v>
      </c>
    </row>
    <row r="4" spans="1:7" x14ac:dyDescent="0.4">
      <c r="A4" s="2">
        <v>43842</v>
      </c>
      <c r="B4" s="1" t="s">
        <v>32</v>
      </c>
      <c r="C4" s="1" t="s">
        <v>11</v>
      </c>
      <c r="D4" s="1" t="s">
        <v>33</v>
      </c>
      <c r="E4" s="1">
        <v>5</v>
      </c>
      <c r="F4" s="3">
        <v>9900</v>
      </c>
      <c r="G4" s="3">
        <v>47025</v>
      </c>
    </row>
    <row r="5" spans="1:7" x14ac:dyDescent="0.4">
      <c r="A5" s="2">
        <v>43852</v>
      </c>
      <c r="B5" s="1" t="s">
        <v>36</v>
      </c>
      <c r="C5" s="1" t="s">
        <v>20</v>
      </c>
      <c r="D5" s="1" t="s">
        <v>37</v>
      </c>
      <c r="E5" s="1">
        <v>7</v>
      </c>
      <c r="F5" s="3">
        <v>8800</v>
      </c>
      <c r="G5" s="3">
        <v>58520</v>
      </c>
    </row>
    <row r="6" spans="1:7" x14ac:dyDescent="0.4">
      <c r="A6" s="2">
        <v>43856</v>
      </c>
      <c r="B6" s="1" t="s">
        <v>34</v>
      </c>
      <c r="C6" s="1" t="s">
        <v>8</v>
      </c>
      <c r="D6" s="1" t="s">
        <v>35</v>
      </c>
      <c r="E6" s="1">
        <v>2</v>
      </c>
      <c r="F6" s="3">
        <v>15000</v>
      </c>
      <c r="G6" s="3">
        <v>28500</v>
      </c>
    </row>
    <row r="7" spans="1:7" x14ac:dyDescent="0.4">
      <c r="A7" s="2">
        <v>43864</v>
      </c>
      <c r="B7" s="1" t="s">
        <v>46</v>
      </c>
      <c r="C7" s="1" t="s">
        <v>8</v>
      </c>
      <c r="D7" s="1" t="s">
        <v>47</v>
      </c>
      <c r="E7" s="1">
        <v>8</v>
      </c>
      <c r="F7" s="3">
        <v>9900</v>
      </c>
      <c r="G7" s="3">
        <v>75240</v>
      </c>
    </row>
    <row r="8" spans="1:7" x14ac:dyDescent="0.4">
      <c r="A8" s="2">
        <v>43876</v>
      </c>
      <c r="B8" s="1" t="s">
        <v>39</v>
      </c>
      <c r="C8" s="1" t="s">
        <v>14</v>
      </c>
      <c r="D8" s="1" t="s">
        <v>15</v>
      </c>
      <c r="E8" s="1">
        <v>1</v>
      </c>
      <c r="F8" s="3">
        <v>17600</v>
      </c>
      <c r="G8" s="3">
        <v>15840</v>
      </c>
    </row>
    <row r="9" spans="1:7" x14ac:dyDescent="0.4">
      <c r="A9" s="2">
        <v>43895</v>
      </c>
      <c r="B9" s="1" t="s">
        <v>46</v>
      </c>
      <c r="C9" s="1" t="s">
        <v>20</v>
      </c>
      <c r="D9" s="1" t="s">
        <v>48</v>
      </c>
      <c r="E9" s="1">
        <v>5</v>
      </c>
      <c r="F9" s="3">
        <v>19800</v>
      </c>
      <c r="G9" s="3">
        <v>94050</v>
      </c>
    </row>
    <row r="10" spans="1:7" x14ac:dyDescent="0.4">
      <c r="A10" s="2">
        <v>43896</v>
      </c>
      <c r="B10" s="1" t="s">
        <v>44</v>
      </c>
      <c r="C10" s="1" t="s">
        <v>11</v>
      </c>
      <c r="D10" s="1" t="s">
        <v>45</v>
      </c>
      <c r="E10" s="1">
        <v>4</v>
      </c>
      <c r="F10" s="3">
        <v>11000</v>
      </c>
      <c r="G10" s="3">
        <v>41800</v>
      </c>
    </row>
    <row r="11" spans="1:7" x14ac:dyDescent="0.4">
      <c r="A11" s="2">
        <v>43912</v>
      </c>
      <c r="B11" s="1" t="s">
        <v>36</v>
      </c>
      <c r="C11" s="1" t="s">
        <v>14</v>
      </c>
      <c r="D11" s="1" t="s">
        <v>38</v>
      </c>
      <c r="E11" s="1">
        <v>9</v>
      </c>
      <c r="F11" s="3">
        <v>17600</v>
      </c>
      <c r="G11" s="3">
        <v>142560</v>
      </c>
    </row>
    <row r="12" spans="1:7" x14ac:dyDescent="0.4">
      <c r="A12" s="2">
        <v>43917</v>
      </c>
      <c r="B12" s="1" t="s">
        <v>39</v>
      </c>
      <c r="C12" s="1" t="s">
        <v>11</v>
      </c>
      <c r="D12" s="1" t="s">
        <v>40</v>
      </c>
      <c r="E12" s="1">
        <v>1</v>
      </c>
      <c r="F12" s="3">
        <v>8800</v>
      </c>
      <c r="G12" s="3">
        <v>8360</v>
      </c>
    </row>
    <row r="13" spans="1:7" x14ac:dyDescent="0.4">
      <c r="A13" s="2">
        <v>43935</v>
      </c>
      <c r="B13" s="1" t="s">
        <v>49</v>
      </c>
      <c r="C13" s="1" t="s">
        <v>11</v>
      </c>
      <c r="D13" s="1" t="s">
        <v>12</v>
      </c>
      <c r="E13" s="1">
        <v>7</v>
      </c>
      <c r="F13" s="3">
        <v>12000</v>
      </c>
      <c r="G13" s="3">
        <v>79800</v>
      </c>
    </row>
    <row r="14" spans="1:7" x14ac:dyDescent="0.4">
      <c r="A14" s="2">
        <v>43941</v>
      </c>
      <c r="B14" s="1" t="s">
        <v>41</v>
      </c>
      <c r="C14" s="1" t="s">
        <v>8</v>
      </c>
      <c r="D14" s="1" t="s">
        <v>43</v>
      </c>
      <c r="E14" s="1">
        <v>1</v>
      </c>
      <c r="F14" s="3">
        <v>15000</v>
      </c>
      <c r="G14" s="3">
        <v>14250</v>
      </c>
    </row>
  </sheetData>
  <phoneticPr fontId="1" type="noConversion"/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11AF66B-F4D9-46E0-8DC0-0AA75B8EF461}">
  <sheetPr codeName="Sheet7"/>
  <dimension ref="A1:P126"/>
  <sheetViews>
    <sheetView workbookViewId="0">
      <selection activeCell="F33" sqref="F33"/>
    </sheetView>
  </sheetViews>
  <sheetFormatPr defaultRowHeight="17.399999999999999" outlineLevelRow="3" x14ac:dyDescent="0.4"/>
  <cols>
    <col min="1" max="4" width="2" customWidth="1"/>
    <col min="5" max="5" width="6.796875" customWidth="1"/>
    <col min="6" max="6" width="7" customWidth="1"/>
    <col min="7" max="7" width="9.3984375" bestFit="1" customWidth="1"/>
    <col min="11" max="11" width="2" customWidth="1"/>
    <col min="12" max="12" width="6.796875" customWidth="1"/>
  </cols>
  <sheetData>
    <row r="1" spans="1:7" x14ac:dyDescent="0.4">
      <c r="A1" t="s">
        <v>56</v>
      </c>
    </row>
    <row r="2" spans="1:7" x14ac:dyDescent="0.4">
      <c r="A2" s="1" t="s">
        <v>2</v>
      </c>
      <c r="B2" s="1"/>
      <c r="C2" s="1"/>
      <c r="D2" s="1"/>
      <c r="E2" s="1"/>
      <c r="F2" s="1" t="s">
        <v>4</v>
      </c>
      <c r="G2" s="1" t="s">
        <v>6</v>
      </c>
    </row>
    <row r="3" spans="1:7" outlineLevel="3" x14ac:dyDescent="0.4">
      <c r="A3" s="33"/>
      <c r="B3" s="33"/>
      <c r="C3" s="33" t="s">
        <v>168</v>
      </c>
      <c r="D3" s="33"/>
      <c r="E3" s="33"/>
      <c r="F3" s="33">
        <f>오프라인!$E$3</f>
        <v>8</v>
      </c>
      <c r="G3" s="34">
        <f>오프라인!$G$3</f>
        <v>53200</v>
      </c>
    </row>
    <row r="4" spans="1:7" outlineLevel="3" collapsed="1" x14ac:dyDescent="0.4">
      <c r="A4" s="33"/>
      <c r="B4" s="33"/>
      <c r="C4" s="33"/>
      <c r="D4" s="33"/>
      <c r="E4" s="33"/>
      <c r="F4" s="33">
        <f>오프라인!$E$5</f>
        <v>7</v>
      </c>
      <c r="G4" s="34">
        <f>오프라인!$G$5</f>
        <v>58520</v>
      </c>
    </row>
    <row r="5" spans="1:7" outlineLevel="3" collapsed="1" x14ac:dyDescent="0.4">
      <c r="A5" s="33"/>
      <c r="B5" s="33"/>
      <c r="C5" s="33"/>
      <c r="D5" s="33"/>
      <c r="E5" s="33"/>
      <c r="F5" s="33">
        <f>오프라인!$E$9</f>
        <v>5</v>
      </c>
      <c r="G5" s="34">
        <f>오프라인!$G$9</f>
        <v>94050</v>
      </c>
    </row>
    <row r="6" spans="1:7" outlineLevel="3" collapsed="1" x14ac:dyDescent="0.4">
      <c r="A6" s="33"/>
      <c r="B6" s="33"/>
      <c r="C6" s="33" t="s">
        <v>168</v>
      </c>
      <c r="D6" s="33"/>
      <c r="E6" s="33"/>
      <c r="F6" s="33">
        <f>온라인!$E$9</f>
        <v>4</v>
      </c>
      <c r="G6" s="34">
        <f>온라인!$G$9</f>
        <v>57800</v>
      </c>
    </row>
    <row r="7" spans="1:7" outlineLevel="3" collapsed="1" x14ac:dyDescent="0.4">
      <c r="A7" s="33"/>
      <c r="B7" s="33"/>
      <c r="C7" s="33"/>
      <c r="D7" s="33"/>
      <c r="E7" s="33"/>
      <c r="F7" s="33">
        <f>온라인!$E$10</f>
        <v>1</v>
      </c>
      <c r="G7" s="34">
        <f>온라인!$G$10</f>
        <v>18810</v>
      </c>
    </row>
    <row r="8" spans="1:7" outlineLevel="3" collapsed="1" x14ac:dyDescent="0.4">
      <c r="A8" s="33"/>
      <c r="B8" s="33"/>
      <c r="C8" s="33"/>
      <c r="D8" s="33"/>
      <c r="E8" s="33"/>
      <c r="F8" s="33">
        <f>온라인!$E$14</f>
        <v>12</v>
      </c>
      <c r="G8" s="34">
        <f>온라인!$G$14</f>
        <v>250800</v>
      </c>
    </row>
    <row r="9" spans="1:7" outlineLevel="2" x14ac:dyDescent="0.4">
      <c r="A9" s="33"/>
      <c r="B9" s="33" t="s">
        <v>20</v>
      </c>
      <c r="C9" s="33"/>
      <c r="D9" s="33"/>
      <c r="E9" s="33"/>
      <c r="F9" s="33">
        <f>MAX(F3:F8)</f>
        <v>12</v>
      </c>
      <c r="G9" s="34">
        <f>MAX(G3:G8)</f>
        <v>250800</v>
      </c>
    </row>
    <row r="10" spans="1:7" outlineLevel="3" x14ac:dyDescent="0.4">
      <c r="A10" s="33"/>
      <c r="B10" s="33"/>
      <c r="C10" s="33" t="s">
        <v>168</v>
      </c>
      <c r="D10" s="33"/>
      <c r="E10" s="33"/>
      <c r="F10" s="33">
        <f>오프라인!$E$4</f>
        <v>5</v>
      </c>
      <c r="G10" s="34">
        <f>오프라인!$G$4</f>
        <v>47025</v>
      </c>
    </row>
    <row r="11" spans="1:7" outlineLevel="3" collapsed="1" x14ac:dyDescent="0.4">
      <c r="A11" s="33"/>
      <c r="B11" s="33"/>
      <c r="C11" s="33"/>
      <c r="D11" s="33"/>
      <c r="E11" s="33"/>
      <c r="F11" s="33">
        <f>오프라인!$E$10</f>
        <v>4</v>
      </c>
      <c r="G11" s="34">
        <f>오프라인!$G$10</f>
        <v>41800</v>
      </c>
    </row>
    <row r="12" spans="1:7" outlineLevel="3" collapsed="1" x14ac:dyDescent="0.4">
      <c r="A12" s="33"/>
      <c r="B12" s="33"/>
      <c r="C12" s="33"/>
      <c r="D12" s="33"/>
      <c r="E12" s="33"/>
      <c r="F12" s="33">
        <f>오프라인!$E$12</f>
        <v>1</v>
      </c>
      <c r="G12" s="34">
        <f>오프라인!$G$12</f>
        <v>8360</v>
      </c>
    </row>
    <row r="13" spans="1:7" outlineLevel="3" collapsed="1" x14ac:dyDescent="0.4">
      <c r="A13" s="33"/>
      <c r="B13" s="33"/>
      <c r="C13" s="33"/>
      <c r="D13" s="33"/>
      <c r="E13" s="33"/>
      <c r="F13" s="33">
        <f>오프라인!$E$13</f>
        <v>7</v>
      </c>
      <c r="G13" s="34">
        <f>오프라인!$G$13</f>
        <v>79800</v>
      </c>
    </row>
    <row r="14" spans="1:7" outlineLevel="3" collapsed="1" x14ac:dyDescent="0.4">
      <c r="A14" s="33"/>
      <c r="B14" s="33"/>
      <c r="C14" s="33" t="s">
        <v>168</v>
      </c>
      <c r="D14" s="33"/>
      <c r="E14" s="33"/>
      <c r="F14" s="33">
        <f>온라인!$E$6</f>
        <v>3</v>
      </c>
      <c r="G14" s="34">
        <f>온라인!$G$6</f>
        <v>30600</v>
      </c>
    </row>
    <row r="15" spans="1:7" outlineLevel="3" collapsed="1" x14ac:dyDescent="0.4">
      <c r="A15" s="33"/>
      <c r="B15" s="33"/>
      <c r="C15" s="33"/>
      <c r="D15" s="33"/>
      <c r="E15" s="33"/>
      <c r="F15" s="33">
        <f>온라인!$E$8</f>
        <v>1</v>
      </c>
      <c r="G15" s="34">
        <f>온라인!$G$8</f>
        <v>8500</v>
      </c>
    </row>
    <row r="16" spans="1:7" outlineLevel="3" collapsed="1" x14ac:dyDescent="0.4">
      <c r="A16" s="33"/>
      <c r="B16" s="33"/>
      <c r="C16" s="33"/>
      <c r="D16" s="33"/>
      <c r="E16" s="33"/>
      <c r="F16" s="33">
        <f>온라인!$E$11</f>
        <v>1</v>
      </c>
      <c r="G16" s="34">
        <f>온라인!$G$11</f>
        <v>10450</v>
      </c>
    </row>
    <row r="17" spans="1:7" outlineLevel="2" x14ac:dyDescent="0.4">
      <c r="A17" s="33"/>
      <c r="B17" s="33" t="s">
        <v>11</v>
      </c>
      <c r="C17" s="33"/>
      <c r="D17" s="33"/>
      <c r="E17" s="33"/>
      <c r="F17" s="33">
        <f>MAX(F10:F16)</f>
        <v>7</v>
      </c>
      <c r="G17" s="34">
        <f>MAX(G10:G16)</f>
        <v>79800</v>
      </c>
    </row>
    <row r="18" spans="1:7" outlineLevel="3" x14ac:dyDescent="0.4">
      <c r="A18" s="33"/>
      <c r="B18" s="33"/>
      <c r="C18" s="33" t="s">
        <v>168</v>
      </c>
      <c r="D18" s="33"/>
      <c r="E18" s="33"/>
      <c r="F18" s="33">
        <f>오프라인!$E$6</f>
        <v>2</v>
      </c>
      <c r="G18" s="34">
        <f>오프라인!$G$6</f>
        <v>28500</v>
      </c>
    </row>
    <row r="19" spans="1:7" outlineLevel="3" collapsed="1" x14ac:dyDescent="0.4">
      <c r="A19" s="33"/>
      <c r="B19" s="33"/>
      <c r="C19" s="33"/>
      <c r="D19" s="33"/>
      <c r="E19" s="33"/>
      <c r="F19" s="33">
        <f>오프라인!$E$7</f>
        <v>8</v>
      </c>
      <c r="G19" s="34">
        <f>오프라인!$G$7</f>
        <v>75240</v>
      </c>
    </row>
    <row r="20" spans="1:7" outlineLevel="3" collapsed="1" x14ac:dyDescent="0.4">
      <c r="A20" s="33"/>
      <c r="B20" s="33"/>
      <c r="C20" s="33"/>
      <c r="D20" s="33"/>
      <c r="E20" s="33"/>
      <c r="F20" s="33">
        <f>오프라인!$E$14</f>
        <v>1</v>
      </c>
      <c r="G20" s="34">
        <f>오프라인!$G$14</f>
        <v>14250</v>
      </c>
    </row>
    <row r="21" spans="1:7" outlineLevel="3" collapsed="1" x14ac:dyDescent="0.4">
      <c r="A21" s="33"/>
      <c r="B21" s="33"/>
      <c r="C21" s="33" t="s">
        <v>168</v>
      </c>
      <c r="D21" s="33"/>
      <c r="E21" s="33"/>
      <c r="F21" s="33">
        <f>온라인!$E$3</f>
        <v>10</v>
      </c>
      <c r="G21" s="34">
        <f>온라인!$G$3</f>
        <v>188100</v>
      </c>
    </row>
    <row r="22" spans="1:7" outlineLevel="3" collapsed="1" x14ac:dyDescent="0.4">
      <c r="A22" s="33"/>
      <c r="B22" s="33"/>
      <c r="C22" s="33"/>
      <c r="D22" s="33"/>
      <c r="E22" s="33"/>
      <c r="F22" s="33">
        <f>온라인!$E$12</f>
        <v>6</v>
      </c>
      <c r="G22" s="34">
        <f>온라인!$G$12</f>
        <v>11400</v>
      </c>
    </row>
    <row r="23" spans="1:7" outlineLevel="3" collapsed="1" x14ac:dyDescent="0.4">
      <c r="A23" s="33"/>
      <c r="B23" s="33"/>
      <c r="C23" s="33"/>
      <c r="D23" s="33"/>
      <c r="E23" s="33"/>
      <c r="F23" s="33">
        <f>온라인!$E$13</f>
        <v>10</v>
      </c>
      <c r="G23" s="34">
        <f>온라인!$G$13</f>
        <v>94050</v>
      </c>
    </row>
    <row r="24" spans="1:7" outlineLevel="2" x14ac:dyDescent="0.4">
      <c r="A24" s="33"/>
      <c r="B24" s="33" t="s">
        <v>8</v>
      </c>
      <c r="C24" s="33"/>
      <c r="D24" s="33"/>
      <c r="E24" s="33"/>
      <c r="F24" s="33">
        <f>MAX(F18:F23)</f>
        <v>10</v>
      </c>
      <c r="G24" s="34">
        <f>MAX(G18:G23)</f>
        <v>188100</v>
      </c>
    </row>
    <row r="25" spans="1:7" outlineLevel="3" x14ac:dyDescent="0.4">
      <c r="A25" s="33"/>
      <c r="B25" s="33"/>
      <c r="C25" s="33" t="s">
        <v>168</v>
      </c>
      <c r="D25" s="33"/>
      <c r="E25" s="33"/>
      <c r="F25" s="33">
        <f>오프라인!$E$8</f>
        <v>1</v>
      </c>
      <c r="G25" s="34">
        <f>오프라인!$G$8</f>
        <v>15840</v>
      </c>
    </row>
    <row r="26" spans="1:7" outlineLevel="3" collapsed="1" x14ac:dyDescent="0.4">
      <c r="A26" s="33"/>
      <c r="B26" s="33"/>
      <c r="C26" s="33"/>
      <c r="D26" s="33"/>
      <c r="E26" s="33"/>
      <c r="F26" s="33">
        <f>오프라인!$E$11</f>
        <v>9</v>
      </c>
      <c r="G26" s="34">
        <f>오프라인!$G$11</f>
        <v>142560</v>
      </c>
    </row>
    <row r="27" spans="1:7" outlineLevel="3" collapsed="1" x14ac:dyDescent="0.4">
      <c r="A27" s="33"/>
      <c r="B27" s="33"/>
      <c r="C27" s="33" t="s">
        <v>168</v>
      </c>
      <c r="D27" s="33"/>
      <c r="E27" s="33"/>
      <c r="F27" s="33">
        <f>온라인!$E$4</f>
        <v>2</v>
      </c>
      <c r="G27" s="34">
        <f>온라인!$G$4</f>
        <v>35640</v>
      </c>
    </row>
    <row r="28" spans="1:7" outlineLevel="3" collapsed="1" x14ac:dyDescent="0.4">
      <c r="A28" s="33"/>
      <c r="B28" s="33"/>
      <c r="C28" s="33"/>
      <c r="D28" s="33"/>
      <c r="E28" s="33"/>
      <c r="F28" s="33">
        <f>온라인!$E$5</f>
        <v>3</v>
      </c>
      <c r="G28" s="34">
        <f>온라인!$G$5</f>
        <v>26730</v>
      </c>
    </row>
    <row r="29" spans="1:7" outlineLevel="3" collapsed="1" x14ac:dyDescent="0.4">
      <c r="A29" s="33"/>
      <c r="B29" s="33"/>
      <c r="C29" s="33"/>
      <c r="D29" s="33"/>
      <c r="E29" s="33"/>
      <c r="F29" s="33">
        <f>온라인!$E$7</f>
        <v>6</v>
      </c>
      <c r="G29" s="34">
        <f>온라인!$G$7</f>
        <v>106920</v>
      </c>
    </row>
    <row r="30" spans="1:7" outlineLevel="2" x14ac:dyDescent="0.4">
      <c r="A30" s="33"/>
      <c r="B30" s="33" t="s">
        <v>14</v>
      </c>
      <c r="C30" s="33"/>
      <c r="D30" s="33"/>
      <c r="E30" s="33"/>
      <c r="F30" s="33">
        <f>MAX(F25:F29)</f>
        <v>9</v>
      </c>
      <c r="G30" s="34">
        <f>MAX(G25:G29)</f>
        <v>142560</v>
      </c>
    </row>
    <row r="31" spans="1:7" outlineLevel="2" collapsed="1" x14ac:dyDescent="0.4">
      <c r="A31" s="33"/>
      <c r="B31" s="33"/>
      <c r="C31" s="33"/>
      <c r="D31" s="33"/>
      <c r="E31" s="33"/>
      <c r="F31" s="33"/>
      <c r="G31" s="34"/>
    </row>
    <row r="32" spans="1:7" outlineLevel="2" collapsed="1" x14ac:dyDescent="0.4">
      <c r="A32" s="33"/>
      <c r="B32" s="33"/>
      <c r="C32" s="33"/>
      <c r="D32" s="33"/>
      <c r="E32" s="33"/>
      <c r="F32" s="33"/>
      <c r="G32" s="34"/>
    </row>
    <row r="33" spans="1:7" outlineLevel="1" x14ac:dyDescent="0.4">
      <c r="A33" s="33"/>
      <c r="B33" s="33"/>
      <c r="C33" s="33"/>
      <c r="D33" s="33"/>
      <c r="E33" s="33"/>
      <c r="F33" s="33"/>
      <c r="G33" s="34"/>
    </row>
    <row r="34" spans="1:7" outlineLevel="2" x14ac:dyDescent="0.4">
      <c r="A34" s="33"/>
      <c r="B34" s="33"/>
      <c r="C34" s="33"/>
      <c r="D34" s="33"/>
      <c r="E34" s="33"/>
      <c r="F34" s="33"/>
      <c r="G34" s="34"/>
    </row>
    <row r="35" spans="1:7" outlineLevel="2" collapsed="1" x14ac:dyDescent="0.4">
      <c r="A35" s="33"/>
      <c r="B35" s="33"/>
      <c r="C35" s="33"/>
      <c r="D35" s="33"/>
      <c r="E35" s="33"/>
      <c r="F35" s="33"/>
      <c r="G35" s="34"/>
    </row>
    <row r="36" spans="1:7" outlineLevel="2" collapsed="1" x14ac:dyDescent="0.4">
      <c r="A36" s="33"/>
      <c r="B36" s="33"/>
      <c r="C36" s="33"/>
      <c r="D36" s="33"/>
      <c r="E36" s="33"/>
      <c r="F36" s="33"/>
      <c r="G36" s="34"/>
    </row>
    <row r="37" spans="1:7" outlineLevel="2" collapsed="1" x14ac:dyDescent="0.4">
      <c r="A37" s="33"/>
      <c r="B37" s="33"/>
      <c r="C37" s="33"/>
      <c r="D37" s="33"/>
      <c r="E37" s="33"/>
      <c r="F37" s="33"/>
      <c r="G37" s="34"/>
    </row>
    <row r="38" spans="1:7" outlineLevel="2" collapsed="1" x14ac:dyDescent="0.4">
      <c r="A38" s="33"/>
      <c r="B38" s="33"/>
      <c r="C38" s="33"/>
      <c r="D38" s="33"/>
      <c r="E38" s="33"/>
      <c r="F38" s="33"/>
      <c r="G38" s="34"/>
    </row>
    <row r="39" spans="1:7" outlineLevel="2" collapsed="1" x14ac:dyDescent="0.4">
      <c r="A39" s="33"/>
      <c r="B39" s="33"/>
      <c r="C39" s="33"/>
      <c r="D39" s="33"/>
      <c r="E39" s="33"/>
      <c r="F39" s="33"/>
      <c r="G39" s="34"/>
    </row>
    <row r="40" spans="1:7" outlineLevel="2" collapsed="1" x14ac:dyDescent="0.4">
      <c r="A40" s="33"/>
      <c r="B40" s="33"/>
      <c r="C40" s="33"/>
      <c r="D40" s="33"/>
      <c r="E40" s="33"/>
      <c r="F40" s="33"/>
      <c r="G40" s="34"/>
    </row>
    <row r="41" spans="1:7" outlineLevel="1" x14ac:dyDescent="0.4">
      <c r="A41" s="33"/>
      <c r="B41" s="33"/>
      <c r="C41" s="33"/>
      <c r="D41" s="33"/>
      <c r="E41" s="33"/>
      <c r="F41" s="33"/>
      <c r="G41" s="34"/>
    </row>
    <row r="42" spans="1:7" outlineLevel="2" x14ac:dyDescent="0.4">
      <c r="A42" s="33"/>
      <c r="B42" s="33"/>
      <c r="C42" s="33"/>
      <c r="D42" s="33"/>
      <c r="E42" s="33"/>
      <c r="F42" s="33"/>
      <c r="G42" s="34"/>
    </row>
    <row r="43" spans="1:7" outlineLevel="2" collapsed="1" x14ac:dyDescent="0.4">
      <c r="A43" s="33"/>
      <c r="B43" s="33"/>
      <c r="C43" s="33"/>
      <c r="D43" s="33"/>
      <c r="E43" s="33"/>
      <c r="F43" s="33"/>
      <c r="G43" s="34"/>
    </row>
    <row r="44" spans="1:7" outlineLevel="2" collapsed="1" x14ac:dyDescent="0.4">
      <c r="A44" s="33"/>
      <c r="B44" s="33"/>
      <c r="C44" s="33"/>
      <c r="D44" s="33"/>
      <c r="E44" s="33"/>
      <c r="F44" s="33"/>
      <c r="G44" s="34"/>
    </row>
    <row r="45" spans="1:7" outlineLevel="2" collapsed="1" x14ac:dyDescent="0.4">
      <c r="A45" s="33"/>
      <c r="B45" s="33"/>
      <c r="C45" s="33"/>
      <c r="D45" s="33"/>
      <c r="E45" s="33"/>
      <c r="F45" s="33"/>
      <c r="G45" s="34"/>
    </row>
    <row r="46" spans="1:7" outlineLevel="2" collapsed="1" x14ac:dyDescent="0.4">
      <c r="A46" s="33"/>
      <c r="B46" s="33"/>
      <c r="C46" s="33"/>
      <c r="D46" s="33"/>
      <c r="E46" s="33"/>
      <c r="F46" s="33"/>
      <c r="G46" s="34"/>
    </row>
    <row r="47" spans="1:7" outlineLevel="2" collapsed="1" x14ac:dyDescent="0.4">
      <c r="A47" s="33"/>
      <c r="B47" s="33"/>
      <c r="C47" s="33"/>
      <c r="D47" s="33"/>
      <c r="E47" s="33"/>
      <c r="F47" s="33"/>
      <c r="G47" s="34"/>
    </row>
    <row r="48" spans="1:7" outlineLevel="1" x14ac:dyDescent="0.4">
      <c r="A48" s="33"/>
      <c r="B48" s="33"/>
      <c r="C48" s="33"/>
      <c r="D48" s="33"/>
      <c r="E48" s="33"/>
      <c r="F48" s="33"/>
      <c r="G48" s="34"/>
    </row>
    <row r="49" spans="1:16" outlineLevel="2" x14ac:dyDescent="0.4">
      <c r="A49" s="33"/>
      <c r="B49" s="33"/>
      <c r="C49" s="33"/>
      <c r="D49" s="33"/>
      <c r="E49" s="33"/>
      <c r="F49" s="33"/>
      <c r="G49" s="34"/>
    </row>
    <row r="50" spans="1:16" outlineLevel="2" x14ac:dyDescent="0.4">
      <c r="A50" s="33"/>
      <c r="B50" s="33"/>
      <c r="C50" s="33"/>
      <c r="D50" s="33"/>
      <c r="E50" s="33"/>
      <c r="F50" s="33"/>
      <c r="G50" s="34"/>
    </row>
    <row r="51" spans="1:16" outlineLevel="2" x14ac:dyDescent="0.4">
      <c r="A51" s="33"/>
      <c r="B51" s="33"/>
      <c r="C51" s="33"/>
      <c r="D51" s="33"/>
      <c r="E51" s="33"/>
      <c r="F51" s="33"/>
      <c r="G51" s="34"/>
    </row>
    <row r="52" spans="1:16" outlineLevel="2" x14ac:dyDescent="0.4">
      <c r="A52" s="33"/>
      <c r="B52" s="33"/>
      <c r="C52" s="33"/>
      <c r="D52" s="33"/>
      <c r="E52" s="33"/>
      <c r="F52" s="33"/>
      <c r="G52" s="34"/>
    </row>
    <row r="53" spans="1:16" outlineLevel="2" x14ac:dyDescent="0.4">
      <c r="A53" s="33"/>
      <c r="B53" s="33"/>
      <c r="C53" s="33"/>
      <c r="D53" s="33"/>
      <c r="E53" s="33"/>
      <c r="F53" s="33"/>
      <c r="G53" s="34"/>
    </row>
    <row r="54" spans="1:16" outlineLevel="1" x14ac:dyDescent="0.4">
      <c r="A54" s="33"/>
      <c r="B54" s="33"/>
      <c r="C54" s="33"/>
      <c r="D54" s="33"/>
      <c r="E54" s="33"/>
      <c r="F54" s="33"/>
      <c r="G54" s="34"/>
    </row>
    <row r="55" spans="1:16" outlineLevel="1" collapsed="1" x14ac:dyDescent="0.4">
      <c r="A55" s="33"/>
      <c r="B55" s="33"/>
      <c r="C55" s="33"/>
      <c r="D55" s="33"/>
      <c r="E55" s="33"/>
      <c r="F55" s="33"/>
      <c r="G55" s="34"/>
    </row>
    <row r="56" spans="1:16" outlineLevel="2" x14ac:dyDescent="0.4">
      <c r="A56" s="33"/>
      <c r="B56" s="33"/>
      <c r="C56" s="33"/>
      <c r="D56" s="33"/>
      <c r="E56" s="33"/>
      <c r="F56" s="33"/>
      <c r="G56" s="34"/>
      <c r="O56" s="32"/>
      <c r="P56" s="32"/>
    </row>
    <row r="57" spans="1:16" outlineLevel="2" collapsed="1" x14ac:dyDescent="0.4">
      <c r="A57" s="33"/>
      <c r="B57" s="33"/>
      <c r="C57" s="33"/>
      <c r="D57" s="33"/>
      <c r="E57" s="33"/>
      <c r="F57" s="33"/>
      <c r="G57" s="34"/>
      <c r="O57" s="32"/>
      <c r="P57" s="32"/>
    </row>
    <row r="58" spans="1:16" outlineLevel="2" collapsed="1" x14ac:dyDescent="0.4">
      <c r="A58" s="33"/>
      <c r="B58" s="33"/>
      <c r="C58" s="33"/>
      <c r="D58" s="33"/>
      <c r="E58" s="33"/>
      <c r="F58" s="33"/>
      <c r="G58" s="34"/>
      <c r="O58" s="32"/>
      <c r="P58" s="32"/>
    </row>
    <row r="59" spans="1:16" outlineLevel="2" collapsed="1" x14ac:dyDescent="0.4">
      <c r="A59" s="33"/>
      <c r="B59" s="33"/>
      <c r="C59" s="33"/>
      <c r="D59" s="33"/>
      <c r="E59" s="33"/>
      <c r="F59" s="33"/>
      <c r="G59" s="34"/>
      <c r="O59" s="32"/>
      <c r="P59" s="32"/>
    </row>
    <row r="60" spans="1:16" outlineLevel="2" collapsed="1" x14ac:dyDescent="0.4">
      <c r="A60" s="33"/>
      <c r="B60" s="33"/>
      <c r="C60" s="33"/>
      <c r="D60" s="33"/>
      <c r="E60" s="33"/>
      <c r="F60" s="33"/>
      <c r="G60" s="34"/>
      <c r="O60" s="32"/>
      <c r="P60" s="32"/>
    </row>
    <row r="61" spans="1:16" outlineLevel="2" collapsed="1" x14ac:dyDescent="0.4">
      <c r="A61" s="33"/>
      <c r="B61" s="33"/>
      <c r="C61" s="33"/>
      <c r="D61" s="33"/>
      <c r="E61" s="33"/>
      <c r="F61" s="33"/>
      <c r="G61" s="34"/>
      <c r="O61" s="32"/>
      <c r="P61" s="32"/>
    </row>
    <row r="62" spans="1:16" outlineLevel="1" x14ac:dyDescent="0.4">
      <c r="A62" s="33"/>
      <c r="B62" s="33"/>
      <c r="C62" s="33"/>
      <c r="D62" s="33"/>
      <c r="E62" s="33"/>
      <c r="F62" s="33"/>
      <c r="G62" s="34"/>
      <c r="O62" s="32"/>
      <c r="P62" s="32"/>
    </row>
    <row r="63" spans="1:16" outlineLevel="2" x14ac:dyDescent="0.4">
      <c r="A63" s="33"/>
      <c r="B63" s="33"/>
      <c r="C63" s="33"/>
      <c r="D63" s="33"/>
      <c r="E63" s="33"/>
      <c r="F63" s="33"/>
      <c r="G63" s="34"/>
      <c r="O63" s="32"/>
      <c r="P63" s="32"/>
    </row>
    <row r="64" spans="1:16" outlineLevel="2" collapsed="1" x14ac:dyDescent="0.4">
      <c r="A64" s="33"/>
      <c r="B64" s="33"/>
      <c r="C64" s="33"/>
      <c r="D64" s="33"/>
      <c r="E64" s="33"/>
      <c r="F64" s="33"/>
      <c r="G64" s="34"/>
      <c r="O64" s="32"/>
      <c r="P64" s="32"/>
    </row>
    <row r="65" spans="1:16" outlineLevel="2" collapsed="1" x14ac:dyDescent="0.4">
      <c r="A65" s="33"/>
      <c r="B65" s="33"/>
      <c r="C65" s="33"/>
      <c r="D65" s="33"/>
      <c r="E65" s="33"/>
      <c r="F65" s="33"/>
      <c r="G65" s="34"/>
      <c r="O65" s="32"/>
      <c r="P65" s="32"/>
    </row>
    <row r="66" spans="1:16" outlineLevel="2" collapsed="1" x14ac:dyDescent="0.4">
      <c r="A66" s="33"/>
      <c r="B66" s="33"/>
      <c r="C66" s="33"/>
      <c r="D66" s="33"/>
      <c r="E66" s="33"/>
      <c r="F66" s="33"/>
      <c r="G66" s="34"/>
      <c r="O66" s="32"/>
      <c r="P66" s="32"/>
    </row>
    <row r="67" spans="1:16" outlineLevel="2" collapsed="1" x14ac:dyDescent="0.4">
      <c r="A67" s="33"/>
      <c r="B67" s="33"/>
      <c r="C67" s="33"/>
      <c r="D67" s="33"/>
      <c r="E67" s="33"/>
      <c r="F67" s="33"/>
      <c r="G67" s="34"/>
      <c r="O67" s="32"/>
      <c r="P67" s="32"/>
    </row>
    <row r="68" spans="1:16" outlineLevel="2" collapsed="1" x14ac:dyDescent="0.4">
      <c r="A68" s="33"/>
      <c r="B68" s="33"/>
      <c r="C68" s="33"/>
      <c r="D68" s="33"/>
      <c r="E68" s="33"/>
      <c r="F68" s="33"/>
      <c r="G68" s="34"/>
      <c r="O68" s="32"/>
      <c r="P68" s="32"/>
    </row>
    <row r="69" spans="1:16" outlineLevel="2" collapsed="1" x14ac:dyDescent="0.4">
      <c r="A69" s="33"/>
      <c r="B69" s="33"/>
      <c r="C69" s="33"/>
      <c r="D69" s="33"/>
      <c r="E69" s="33"/>
      <c r="F69" s="33"/>
      <c r="G69" s="34"/>
      <c r="O69" s="32"/>
      <c r="P69" s="32"/>
    </row>
    <row r="70" spans="1:16" outlineLevel="1" x14ac:dyDescent="0.4">
      <c r="A70" s="33"/>
      <c r="B70" s="33"/>
      <c r="C70" s="33"/>
      <c r="D70" s="33"/>
      <c r="E70" s="33"/>
      <c r="F70" s="33"/>
      <c r="G70" s="34"/>
      <c r="O70" s="32"/>
      <c r="P70" s="32"/>
    </row>
    <row r="71" spans="1:16" outlineLevel="2" x14ac:dyDescent="0.4">
      <c r="A71" s="33"/>
      <c r="B71" s="33"/>
      <c r="C71" s="33"/>
      <c r="D71" s="33"/>
      <c r="E71" s="33"/>
      <c r="F71" s="33"/>
      <c r="G71" s="34"/>
      <c r="O71" s="32"/>
      <c r="P71" s="32"/>
    </row>
    <row r="72" spans="1:16" outlineLevel="2" collapsed="1" x14ac:dyDescent="0.4">
      <c r="A72" s="33"/>
      <c r="B72" s="33"/>
      <c r="C72" s="33"/>
      <c r="D72" s="33"/>
      <c r="E72" s="33"/>
      <c r="F72" s="33"/>
      <c r="G72" s="34"/>
      <c r="O72" s="32"/>
      <c r="P72" s="32"/>
    </row>
    <row r="73" spans="1:16" outlineLevel="2" collapsed="1" x14ac:dyDescent="0.4">
      <c r="A73" s="33"/>
      <c r="B73" s="33"/>
      <c r="C73" s="33"/>
      <c r="D73" s="33"/>
      <c r="E73" s="33"/>
      <c r="F73" s="33"/>
      <c r="G73" s="34"/>
      <c r="O73" s="32"/>
      <c r="P73" s="32"/>
    </row>
    <row r="74" spans="1:16" outlineLevel="2" collapsed="1" x14ac:dyDescent="0.4">
      <c r="A74" s="33"/>
      <c r="B74" s="33"/>
      <c r="C74" s="33"/>
      <c r="D74" s="33"/>
      <c r="E74" s="33"/>
      <c r="F74" s="33"/>
      <c r="G74" s="34"/>
      <c r="O74" s="32"/>
      <c r="P74" s="32"/>
    </row>
    <row r="75" spans="1:16" outlineLevel="2" collapsed="1" x14ac:dyDescent="0.4">
      <c r="A75" s="33"/>
      <c r="B75" s="33"/>
      <c r="C75" s="33"/>
      <c r="D75" s="33"/>
      <c r="E75" s="33"/>
      <c r="F75" s="33"/>
      <c r="G75" s="34"/>
      <c r="O75" s="32"/>
      <c r="P75" s="32"/>
    </row>
    <row r="76" spans="1:16" outlineLevel="2" collapsed="1" x14ac:dyDescent="0.4">
      <c r="A76" s="33"/>
      <c r="B76" s="33"/>
      <c r="C76" s="33"/>
      <c r="D76" s="33"/>
      <c r="E76" s="33"/>
      <c r="F76" s="33"/>
      <c r="G76" s="34"/>
      <c r="O76" s="32"/>
      <c r="P76" s="32"/>
    </row>
    <row r="77" spans="1:16" outlineLevel="1" x14ac:dyDescent="0.4">
      <c r="A77" s="33"/>
      <c r="B77" s="33"/>
      <c r="C77" s="33"/>
      <c r="D77" s="33"/>
      <c r="E77" s="33"/>
      <c r="F77" s="33"/>
      <c r="G77" s="34"/>
      <c r="O77" s="32"/>
      <c r="P77" s="32"/>
    </row>
    <row r="78" spans="1:16" outlineLevel="2" x14ac:dyDescent="0.4">
      <c r="A78" s="33"/>
      <c r="B78" s="33"/>
      <c r="C78" s="33"/>
      <c r="D78" s="33"/>
      <c r="E78" s="33"/>
      <c r="F78" s="33"/>
      <c r="G78" s="34"/>
      <c r="O78" s="32"/>
      <c r="P78" s="32"/>
    </row>
    <row r="79" spans="1:16" outlineLevel="2" x14ac:dyDescent="0.4">
      <c r="A79" s="33"/>
      <c r="B79" s="33"/>
      <c r="C79" s="33"/>
      <c r="D79" s="33"/>
      <c r="E79" s="33"/>
      <c r="F79" s="33"/>
      <c r="G79" s="34"/>
      <c r="O79" s="32"/>
      <c r="P79" s="32"/>
    </row>
    <row r="80" spans="1:16" outlineLevel="2" x14ac:dyDescent="0.4">
      <c r="A80" s="33"/>
      <c r="B80" s="33"/>
      <c r="C80" s="33"/>
      <c r="D80" s="33"/>
      <c r="E80" s="33"/>
      <c r="F80" s="33"/>
      <c r="G80" s="34"/>
      <c r="O80" s="32"/>
      <c r="P80" s="32"/>
    </row>
    <row r="81" spans="1:16" outlineLevel="2" x14ac:dyDescent="0.4">
      <c r="A81" s="33"/>
      <c r="B81" s="33"/>
      <c r="C81" s="33"/>
      <c r="D81" s="33"/>
      <c r="E81" s="33"/>
      <c r="F81" s="33"/>
      <c r="G81" s="34"/>
      <c r="O81" s="32"/>
      <c r="P81" s="32"/>
    </row>
    <row r="82" spans="1:16" outlineLevel="2" x14ac:dyDescent="0.4">
      <c r="A82" s="33"/>
      <c r="B82" s="33"/>
      <c r="C82" s="33"/>
      <c r="D82" s="33"/>
      <c r="E82" s="33"/>
      <c r="F82" s="33"/>
      <c r="G82" s="34"/>
      <c r="O82" s="32"/>
      <c r="P82" s="32"/>
    </row>
    <row r="83" spans="1:16" outlineLevel="1" x14ac:dyDescent="0.4">
      <c r="A83" s="33"/>
      <c r="B83" s="33"/>
      <c r="C83" s="33"/>
      <c r="D83" s="33"/>
      <c r="E83" s="33"/>
      <c r="F83" s="33"/>
      <c r="G83" s="34"/>
      <c r="O83" s="32"/>
      <c r="P83" s="32"/>
    </row>
    <row r="84" spans="1:16" outlineLevel="1" x14ac:dyDescent="0.4">
      <c r="A84" s="33"/>
      <c r="B84" s="33"/>
      <c r="C84" s="33"/>
      <c r="D84" s="33"/>
      <c r="E84" s="33"/>
      <c r="F84" s="33"/>
      <c r="G84" s="34"/>
    </row>
    <row r="85" spans="1:16" outlineLevel="1" x14ac:dyDescent="0.4">
      <c r="A85" s="33"/>
      <c r="B85" s="33"/>
      <c r="C85" s="33"/>
      <c r="D85" s="33"/>
      <c r="E85" s="33"/>
      <c r="F85" s="33"/>
      <c r="G85" s="34"/>
    </row>
    <row r="86" spans="1:16" outlineLevel="1" x14ac:dyDescent="0.4">
      <c r="A86" s="33"/>
      <c r="B86" s="33"/>
      <c r="C86" s="33"/>
      <c r="D86" s="33"/>
      <c r="E86" s="33"/>
      <c r="F86" s="33"/>
      <c r="G86" s="34"/>
    </row>
    <row r="87" spans="1:16" ht="18" customHeight="1" x14ac:dyDescent="0.4">
      <c r="G87" s="32"/>
    </row>
    <row r="88" spans="1:16" outlineLevel="1" x14ac:dyDescent="0.4">
      <c r="G88" s="32"/>
    </row>
    <row r="89" spans="1:16" outlineLevel="1" collapsed="1" x14ac:dyDescent="0.4">
      <c r="G89" s="32"/>
    </row>
    <row r="90" spans="1:16" outlineLevel="1" collapsed="1" x14ac:dyDescent="0.4">
      <c r="G90" s="32"/>
    </row>
    <row r="91" spans="1:16" outlineLevel="1" collapsed="1" x14ac:dyDescent="0.4">
      <c r="G91" s="32"/>
    </row>
    <row r="92" spans="1:16" outlineLevel="1" collapsed="1" x14ac:dyDescent="0.4">
      <c r="G92" s="32"/>
    </row>
    <row r="93" spans="1:16" outlineLevel="1" collapsed="1" x14ac:dyDescent="0.4">
      <c r="G93" s="32"/>
    </row>
    <row r="94" spans="1:16" outlineLevel="1" collapsed="1" x14ac:dyDescent="0.4">
      <c r="G94" s="32"/>
    </row>
    <row r="95" spans="1:16" outlineLevel="1" x14ac:dyDescent="0.4">
      <c r="G95" s="32"/>
    </row>
    <row r="96" spans="1:16" outlineLevel="1" x14ac:dyDescent="0.4">
      <c r="G96" s="32"/>
    </row>
    <row r="97" spans="7:7" outlineLevel="1" x14ac:dyDescent="0.4">
      <c r="G97" s="32"/>
    </row>
    <row r="98" spans="7:7" outlineLevel="1" x14ac:dyDescent="0.4">
      <c r="G98" s="32"/>
    </row>
    <row r="99" spans="7:7" outlineLevel="1" x14ac:dyDescent="0.4">
      <c r="G99" s="32"/>
    </row>
    <row r="100" spans="7:7" outlineLevel="1" x14ac:dyDescent="0.4">
      <c r="G100" s="32"/>
    </row>
    <row r="101" spans="7:7" outlineLevel="1" x14ac:dyDescent="0.4">
      <c r="G101" s="32"/>
    </row>
    <row r="102" spans="7:7" x14ac:dyDescent="0.4">
      <c r="G102" s="32"/>
    </row>
    <row r="103" spans="7:7" outlineLevel="1" x14ac:dyDescent="0.4">
      <c r="G103" s="32"/>
    </row>
    <row r="104" spans="7:7" outlineLevel="1" collapsed="1" x14ac:dyDescent="0.4">
      <c r="G104" s="32"/>
    </row>
    <row r="105" spans="7:7" outlineLevel="1" collapsed="1" x14ac:dyDescent="0.4">
      <c r="G105" s="32"/>
    </row>
    <row r="106" spans="7:7" outlineLevel="1" collapsed="1" x14ac:dyDescent="0.4">
      <c r="G106" s="32"/>
    </row>
    <row r="107" spans="7:7" outlineLevel="1" collapsed="1" x14ac:dyDescent="0.4">
      <c r="G107" s="32"/>
    </row>
    <row r="108" spans="7:7" outlineLevel="1" collapsed="1" x14ac:dyDescent="0.4">
      <c r="G108" s="32"/>
    </row>
    <row r="109" spans="7:7" outlineLevel="1" x14ac:dyDescent="0.4">
      <c r="G109" s="32"/>
    </row>
    <row r="110" spans="7:7" outlineLevel="1" x14ac:dyDescent="0.4">
      <c r="G110" s="32"/>
    </row>
    <row r="111" spans="7:7" outlineLevel="1" x14ac:dyDescent="0.4">
      <c r="G111" s="32"/>
    </row>
    <row r="112" spans="7:7" outlineLevel="1" x14ac:dyDescent="0.4">
      <c r="G112" s="32"/>
    </row>
    <row r="113" spans="7:7" outlineLevel="1" x14ac:dyDescent="0.4">
      <c r="G113" s="32"/>
    </row>
    <row r="114" spans="7:7" outlineLevel="1" x14ac:dyDescent="0.4">
      <c r="G114" s="32"/>
    </row>
    <row r="115" spans="7:7" x14ac:dyDescent="0.4">
      <c r="G115" s="32"/>
    </row>
    <row r="116" spans="7:7" outlineLevel="1" x14ac:dyDescent="0.4">
      <c r="G116" s="32"/>
    </row>
    <row r="117" spans="7:7" outlineLevel="1" collapsed="1" x14ac:dyDescent="0.4">
      <c r="G117" s="32"/>
    </row>
    <row r="118" spans="7:7" outlineLevel="1" collapsed="1" x14ac:dyDescent="0.4">
      <c r="G118" s="32"/>
    </row>
    <row r="119" spans="7:7" outlineLevel="1" collapsed="1" x14ac:dyDescent="0.4">
      <c r="G119" s="32"/>
    </row>
    <row r="120" spans="7:7" outlineLevel="1" collapsed="1" x14ac:dyDescent="0.4">
      <c r="G120" s="32"/>
    </row>
    <row r="121" spans="7:7" outlineLevel="1" x14ac:dyDescent="0.4">
      <c r="G121" s="32"/>
    </row>
    <row r="122" spans="7:7" outlineLevel="1" x14ac:dyDescent="0.4">
      <c r="G122" s="32"/>
    </row>
    <row r="123" spans="7:7" outlineLevel="1" x14ac:dyDescent="0.4">
      <c r="G123" s="32"/>
    </row>
    <row r="124" spans="7:7" outlineLevel="1" x14ac:dyDescent="0.4">
      <c r="G124" s="32"/>
    </row>
    <row r="125" spans="7:7" outlineLevel="1" x14ac:dyDescent="0.4">
      <c r="G125" s="32"/>
    </row>
    <row r="126" spans="7:7" x14ac:dyDescent="0.4">
      <c r="G126" s="32"/>
    </row>
  </sheetData>
  <dataConsolidate function="max" leftLabels="1" topLabels="1" link="1">
    <dataRefs count="2">
      <dataRef ref="C2:G14" sheet="오프라인"/>
      <dataRef ref="C2:G14" sheet="온라인"/>
    </dataRefs>
  </dataConsolidate>
  <phoneticPr fontId="1" type="noConversion"/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289D99D-B0F3-468C-93B5-0C724E1F6279}">
  <sheetPr codeName="Sheet8"/>
  <dimension ref="B2:D7"/>
  <sheetViews>
    <sheetView topLeftCell="A9" workbookViewId="0">
      <selection activeCell="M28" sqref="M28"/>
    </sheetView>
  </sheetViews>
  <sheetFormatPr defaultRowHeight="17.399999999999999" x14ac:dyDescent="0.4"/>
  <cols>
    <col min="4" max="4" width="9.3984375" bestFit="1" customWidth="1"/>
  </cols>
  <sheetData>
    <row r="2" spans="2:4" x14ac:dyDescent="0.4">
      <c r="B2" t="s">
        <v>50</v>
      </c>
    </row>
    <row r="3" spans="2:4" x14ac:dyDescent="0.4">
      <c r="B3" s="1" t="s">
        <v>2</v>
      </c>
      <c r="C3" s="1" t="s">
        <v>4</v>
      </c>
      <c r="D3" s="1" t="s">
        <v>6</v>
      </c>
    </row>
    <row r="4" spans="2:4" x14ac:dyDescent="0.4">
      <c r="B4" s="1" t="s">
        <v>14</v>
      </c>
      <c r="C4" s="1">
        <v>21</v>
      </c>
      <c r="D4" s="3">
        <v>327690</v>
      </c>
    </row>
    <row r="5" spans="2:4" x14ac:dyDescent="0.4">
      <c r="B5" s="1" t="s">
        <v>20</v>
      </c>
      <c r="C5" s="1">
        <v>37</v>
      </c>
      <c r="D5" s="3">
        <v>533180</v>
      </c>
    </row>
    <row r="6" spans="2:4" x14ac:dyDescent="0.4">
      <c r="B6" s="1" t="s">
        <v>11</v>
      </c>
      <c r="C6" s="1">
        <v>22</v>
      </c>
      <c r="D6" s="3">
        <v>226535</v>
      </c>
    </row>
    <row r="7" spans="2:4" x14ac:dyDescent="0.4">
      <c r="B7" s="1" t="s">
        <v>8</v>
      </c>
      <c r="C7" s="1">
        <v>37</v>
      </c>
      <c r="D7" s="3">
        <v>411540</v>
      </c>
    </row>
  </sheetData>
  <phoneticPr fontId="1" type="noConversion"/>
  <pageMargins left="0.7" right="0.7" top="0.75" bottom="0.75" header="0.3" footer="0.3"/>
  <drawing r:id="rId1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4A01B47-6E17-44A6-BE7F-120E2F89B9DD}">
  <sheetPr codeName="Sheet9"/>
  <dimension ref="B2:E12"/>
  <sheetViews>
    <sheetView workbookViewId="0">
      <selection activeCell="I7" sqref="I7"/>
    </sheetView>
  </sheetViews>
  <sheetFormatPr defaultRowHeight="17.399999999999999" x14ac:dyDescent="0.4"/>
  <cols>
    <col min="1" max="1" width="3.69921875" customWidth="1"/>
    <col min="3" max="3" width="10.3984375" customWidth="1"/>
    <col min="5" max="5" width="18.8984375" bestFit="1" customWidth="1"/>
    <col min="6" max="6" width="2" customWidth="1"/>
    <col min="7" max="7" width="10.8984375" customWidth="1"/>
  </cols>
  <sheetData>
    <row r="2" spans="2:5" x14ac:dyDescent="0.4">
      <c r="B2" s="1" t="s">
        <v>1</v>
      </c>
      <c r="C2" s="1" t="s">
        <v>2</v>
      </c>
      <c r="D2" s="1" t="s">
        <v>3</v>
      </c>
      <c r="E2" s="1" t="s">
        <v>53</v>
      </c>
    </row>
    <row r="3" spans="2:5" x14ac:dyDescent="0.4">
      <c r="B3" s="35" t="s">
        <v>13</v>
      </c>
      <c r="C3" s="1" t="s">
        <v>14</v>
      </c>
      <c r="D3" s="1" t="s">
        <v>16</v>
      </c>
      <c r="E3" s="36">
        <v>58800</v>
      </c>
    </row>
    <row r="4" spans="2:5" x14ac:dyDescent="0.4">
      <c r="B4" s="35" t="s">
        <v>22</v>
      </c>
      <c r="C4" s="1" t="s">
        <v>11</v>
      </c>
      <c r="D4" s="1" t="s">
        <v>23</v>
      </c>
      <c r="E4" s="36">
        <v>10000</v>
      </c>
    </row>
    <row r="5" spans="2:5" x14ac:dyDescent="0.4">
      <c r="B5" s="35" t="s">
        <v>36</v>
      </c>
      <c r="C5" s="1" t="s">
        <v>14</v>
      </c>
      <c r="D5" s="1" t="s">
        <v>38</v>
      </c>
      <c r="E5" s="36">
        <v>17600</v>
      </c>
    </row>
    <row r="6" spans="2:5" x14ac:dyDescent="0.4">
      <c r="B6" s="35" t="s">
        <v>39</v>
      </c>
      <c r="C6" s="1" t="s">
        <v>14</v>
      </c>
      <c r="D6" s="1" t="s">
        <v>15</v>
      </c>
      <c r="E6" s="36">
        <v>17600</v>
      </c>
    </row>
    <row r="7" spans="2:5" x14ac:dyDescent="0.4">
      <c r="B7" s="35" t="s">
        <v>7</v>
      </c>
      <c r="C7" s="1" t="s">
        <v>8</v>
      </c>
      <c r="D7" s="1" t="s">
        <v>9</v>
      </c>
      <c r="E7" s="36">
        <v>39800</v>
      </c>
    </row>
    <row r="8" spans="2:5" x14ac:dyDescent="0.4">
      <c r="B8" s="35" t="s">
        <v>41</v>
      </c>
      <c r="C8" s="1" t="s">
        <v>20</v>
      </c>
      <c r="D8" s="1" t="s">
        <v>42</v>
      </c>
      <c r="E8" s="36">
        <v>7000</v>
      </c>
    </row>
    <row r="9" spans="2:5" x14ac:dyDescent="0.4">
      <c r="B9" s="35" t="s">
        <v>49</v>
      </c>
      <c r="C9" s="1" t="s">
        <v>11</v>
      </c>
      <c r="D9" s="1" t="s">
        <v>12</v>
      </c>
      <c r="E9" s="36">
        <v>9900</v>
      </c>
    </row>
    <row r="10" spans="2:5" x14ac:dyDescent="0.4">
      <c r="B10" s="35" t="s">
        <v>18</v>
      </c>
      <c r="C10" s="1" t="s">
        <v>14</v>
      </c>
      <c r="D10" s="1" t="s">
        <v>19</v>
      </c>
      <c r="E10" s="36">
        <v>62800</v>
      </c>
    </row>
    <row r="11" spans="2:5" x14ac:dyDescent="0.4">
      <c r="B11" s="35" t="s">
        <v>26</v>
      </c>
      <c r="C11" s="1" t="s">
        <v>20</v>
      </c>
      <c r="D11" s="1" t="s">
        <v>27</v>
      </c>
      <c r="E11" s="36">
        <v>17000</v>
      </c>
    </row>
    <row r="12" spans="2:5" x14ac:dyDescent="0.4">
      <c r="B12" s="35" t="s">
        <v>32</v>
      </c>
      <c r="C12" s="1" t="s">
        <v>11</v>
      </c>
      <c r="D12" s="1" t="s">
        <v>33</v>
      </c>
      <c r="E12" s="36">
        <v>9900</v>
      </c>
    </row>
  </sheetData>
  <phoneticPr fontId="1" type="noConversion"/>
  <pageMargins left="0.7" right="0.7" top="0.75" bottom="0.75" header="0.3" footer="0.3"/>
  <drawing r:id="rId1"/>
  <legacyDrawing r:id="rId2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4337" r:id="rId3" name="Button 1">
              <controlPr defaultSize="0" print="0" autoFill="0" autoPict="0" macro="[0]!존칭표시">
                <anchor moveWithCells="1" sizeWithCells="1">
                  <from>
                    <xdr:col>6</xdr:col>
                    <xdr:colOff>0</xdr:colOff>
                    <xdr:row>1</xdr:row>
                    <xdr:rowOff>7620</xdr:rowOff>
                  </from>
                  <to>
                    <xdr:col>6</xdr:col>
                    <xdr:colOff>784860</xdr:colOff>
                    <xdr:row>2</xdr:row>
                    <xdr:rowOff>160020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338" r:id="rId4" name="Button 2">
              <controlPr defaultSize="0" print="0" autoFill="0" autoPict="0" macro="[0]!할인표시">
                <anchor moveWithCells="1" sizeWithCells="1">
                  <from>
                    <xdr:col>6</xdr:col>
                    <xdr:colOff>0</xdr:colOff>
                    <xdr:row>3</xdr:row>
                    <xdr:rowOff>22860</xdr:rowOff>
                  </from>
                  <to>
                    <xdr:col>6</xdr:col>
                    <xdr:colOff>822960</xdr:colOff>
                    <xdr:row>4</xdr:row>
                    <xdr:rowOff>175260</xdr:rowOff>
                  </to>
                </anchor>
              </controlPr>
            </control>
          </mc:Choice>
        </mc:AlternateContent>
      </controls>
    </mc:Choice>
  </mc:AlternateConten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10</vt:i4>
      </vt:variant>
      <vt:variant>
        <vt:lpstr>이름 지정된 범위</vt:lpstr>
      </vt:variant>
      <vt:variant>
        <vt:i4>2</vt:i4>
      </vt:variant>
    </vt:vector>
  </HeadingPairs>
  <TitlesOfParts>
    <vt:vector size="12" baseType="lpstr">
      <vt:lpstr>기본작업-1</vt:lpstr>
      <vt:lpstr>기본작업-2</vt:lpstr>
      <vt:lpstr>계산작업</vt:lpstr>
      <vt:lpstr>분석작업-1</vt:lpstr>
      <vt:lpstr>온라인</vt:lpstr>
      <vt:lpstr>오프라인</vt:lpstr>
      <vt:lpstr>분석작업-2</vt:lpstr>
      <vt:lpstr>기타작업-1</vt:lpstr>
      <vt:lpstr>기타작업-2</vt:lpstr>
      <vt:lpstr>기타작업-3</vt:lpstr>
      <vt:lpstr>'기본작업-1'!Criteria</vt:lpstr>
      <vt:lpstr>'기본작업-1'!Extract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인턴</dc:creator>
  <cp:lastModifiedBy>주영 김</cp:lastModifiedBy>
  <cp:lastPrinted>2026-03-13T10:07:25Z</cp:lastPrinted>
  <dcterms:created xsi:type="dcterms:W3CDTF">2023-08-09T00:13:15Z</dcterms:created>
  <dcterms:modified xsi:type="dcterms:W3CDTF">2026-03-13T10:42:08Z</dcterms:modified>
</cp:coreProperties>
</file>