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390c40e70b8fe75/문서/컴활/2025_기출문제집_컴활1급실기_학습자료_241206 update/2025_기출문제집_컴활1급실기_학습자료_241206 update/02 최신기출유형/09회/"/>
    </mc:Choice>
  </mc:AlternateContent>
  <xr:revisionPtr revIDLastSave="189" documentId="13_ncr:1_{BC8575C7-F19A-4805-A98C-F22C82694FE7}" xr6:coauthVersionLast="47" xr6:coauthVersionMax="47" xr10:uidLastSave="{BC3D38CA-E688-4C85-ABF8-18AA0BC1C504}"/>
  <bookViews>
    <workbookView xWindow="-108" yWindow="-108" windowWidth="23256" windowHeight="12456" firstSheet="2" activeTab="9" xr2:uid="{812066B2-97CF-4D81-BA16-AB7A7A7E7780}"/>
  </bookViews>
  <sheets>
    <sheet name="기본작업-1" sheetId="3" r:id="rId1"/>
    <sheet name="기본작업-2" sheetId="11" r:id="rId2"/>
    <sheet name="계산작업" sheetId="1" r:id="rId3"/>
    <sheet name="분석작업-1" sheetId="4" r:id="rId4"/>
    <sheet name="온라인" sheetId="10" r:id="rId5"/>
    <sheet name="오프라인" sheetId="9" r:id="rId6"/>
    <sheet name="분석작업-2" sheetId="5" r:id="rId7"/>
    <sheet name="기타작업-1" sheetId="6" r:id="rId8"/>
    <sheet name="기타작업-2" sheetId="7" r:id="rId9"/>
    <sheet name="기타작업-3" sheetId="8" r:id="rId10"/>
  </sheets>
  <functionGroups builtInGroupCount="19"/>
  <definedNames>
    <definedName name="_xlnm._FilterDatabase" localSheetId="0" hidden="1">'기본작업-1'!$A$2:$G$26</definedName>
    <definedName name="_xlnm._FilterDatabase" localSheetId="1" hidden="1">'기본작업-2'!#REF!</definedName>
    <definedName name="_xlnm.Criteria" localSheetId="0">'기본작업-1'!$A$28:$A$29</definedName>
    <definedName name="_xlnm.Criteria" localSheetId="1">'기본작업-2'!#REF!</definedName>
    <definedName name="_xlnm.Extract" localSheetId="0">'기본작업-1'!$A$31:$E$31</definedName>
    <definedName name="_xlnm.Extract" localSheetId="1">'기본작업-2'!#REF!</definedName>
    <definedName name="_xlnm.Print_Area" localSheetId="1">'기본작업-2'!$A$2:$K$35</definedName>
  </definedNames>
  <calcPr calcId="191029"/>
  <pivotCaches>
    <pivotCache cacheId="4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5" l="1"/>
  <c r="C3" i="5"/>
  <c r="C5" i="5" s="1"/>
  <c r="B4" i="5"/>
  <c r="C4" i="5"/>
  <c r="B5" i="5"/>
  <c r="B6" i="5"/>
  <c r="B7" i="5" s="1"/>
  <c r="C6" i="5"/>
  <c r="C7" i="5" s="1"/>
  <c r="B8" i="5"/>
  <c r="B9" i="5" s="1"/>
  <c r="C8" i="5"/>
  <c r="C9" i="5"/>
  <c r="B10" i="5"/>
  <c r="C10" i="5"/>
  <c r="C11" i="5" s="1"/>
  <c r="B11" i="5"/>
  <c r="B12" i="5"/>
  <c r="B13" i="5" s="1"/>
  <c r="C12" i="5"/>
  <c r="C13" i="5" s="1"/>
  <c r="B14" i="5"/>
  <c r="C14" i="5"/>
  <c r="C15" i="5" s="1"/>
  <c r="B15" i="5"/>
  <c r="B16" i="5"/>
  <c r="C16" i="5"/>
  <c r="C18" i="5" s="1"/>
  <c r="B17" i="5"/>
  <c r="C17" i="5"/>
  <c r="B19" i="5"/>
  <c r="B20" i="5" s="1"/>
  <c r="C19" i="5"/>
  <c r="C20" i="5" s="1"/>
  <c r="B21" i="5"/>
  <c r="B22" i="5" s="1"/>
  <c r="C21" i="5"/>
  <c r="C22" i="5" s="1"/>
  <c r="B23" i="5"/>
  <c r="C23" i="5"/>
  <c r="C24" i="5" s="1"/>
  <c r="B24" i="5"/>
  <c r="B25" i="5"/>
  <c r="C25" i="5"/>
  <c r="C26" i="5" s="1"/>
  <c r="B26" i="5"/>
  <c r="B27" i="5"/>
  <c r="B28" i="5" s="1"/>
  <c r="C27" i="5"/>
  <c r="C28" i="5" s="1"/>
  <c r="B29" i="5"/>
  <c r="C29" i="5"/>
  <c r="B30" i="5"/>
  <c r="C30" i="5"/>
  <c r="B31" i="5"/>
  <c r="B32" i="5" s="1"/>
  <c r="C31" i="5"/>
  <c r="C32" i="5" s="1"/>
  <c r="B33" i="5"/>
  <c r="C33" i="5"/>
  <c r="B34" i="5"/>
  <c r="C34" i="5"/>
  <c r="B35" i="5"/>
  <c r="C35" i="5"/>
  <c r="C36" i="5" s="1"/>
  <c r="B36" i="5"/>
  <c r="B37" i="5"/>
  <c r="C37" i="5"/>
  <c r="B38" i="5"/>
  <c r="C38" i="5"/>
  <c r="B39" i="5"/>
  <c r="B40" i="5"/>
  <c r="B41" i="5" s="1"/>
  <c r="C39" i="5"/>
  <c r="C40" i="5"/>
  <c r="B42" i="5"/>
  <c r="B43" i="5" s="1"/>
  <c r="C42" i="5"/>
  <c r="C43" i="5" s="1"/>
  <c r="B44" i="5"/>
  <c r="C44" i="5"/>
  <c r="B45" i="5"/>
  <c r="C45" i="5"/>
  <c r="B46" i="5"/>
  <c r="B47" i="5" s="1"/>
  <c r="C46" i="5"/>
  <c r="C47" i="5" s="1"/>
  <c r="J32" i="1" a="1"/>
  <c r="J32" i="1" s="1"/>
  <c r="J31" i="1" a="1"/>
  <c r="J31" i="1" s="1"/>
  <c r="A29" i="3"/>
  <c r="I35" i="1" a="1"/>
  <c r="I35" i="1" s="1"/>
  <c r="D31" i="1" a="1"/>
  <c r="D31" i="1" s="1"/>
  <c r="E31" i="1" a="1"/>
  <c r="E31" i="1" s="1"/>
  <c r="F31" i="1" a="1"/>
  <c r="F31" i="1" s="1"/>
  <c r="D32" i="1" a="1"/>
  <c r="D32" i="1"/>
  <c r="E32" i="1" a="1"/>
  <c r="E32" i="1" s="1"/>
  <c r="F32" i="1" a="1"/>
  <c r="F32" i="1" s="1"/>
  <c r="D33" i="1" a="1"/>
  <c r="D33" i="1" s="1"/>
  <c r="E33" i="1" a="1"/>
  <c r="E33" i="1" s="1"/>
  <c r="F33" i="1" a="1"/>
  <c r="F33" i="1" s="1"/>
  <c r="D34" i="1" a="1"/>
  <c r="D34" i="1" s="1"/>
  <c r="E34" i="1" a="1"/>
  <c r="E34" i="1" s="1"/>
  <c r="F34" i="1" a="1"/>
  <c r="F34" i="1"/>
  <c r="C32" i="1" a="1"/>
  <c r="C32" i="1" s="1"/>
  <c r="C33" i="1" a="1"/>
  <c r="C33" i="1" s="1"/>
  <c r="C34" i="1" a="1"/>
  <c r="C34" i="1" s="1"/>
  <c r="C31" i="1" a="1"/>
  <c r="C31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J10" i="1" a="1"/>
  <c r="J14" i="1" a="1"/>
  <c r="J22" i="1" a="1"/>
  <c r="J11" i="1" a="1"/>
  <c r="J15" i="1" a="1"/>
  <c r="J23" i="1" a="1"/>
  <c r="J6" i="1" a="1"/>
  <c r="J18" i="1" a="1"/>
  <c r="J26" i="1" a="1"/>
  <c r="J7" i="1" a="1"/>
  <c r="J19" i="1" a="1"/>
  <c r="J12" i="1" a="1"/>
  <c r="J16" i="1" a="1"/>
  <c r="J24" i="1" a="1"/>
  <c r="J9" i="1" a="1"/>
  <c r="J21" i="1" a="1"/>
  <c r="J8" i="1" a="1"/>
  <c r="J20" i="1" a="1"/>
  <c r="J13" i="1" a="1"/>
  <c r="J25" i="1" a="1"/>
  <c r="J27" i="1" a="1"/>
  <c r="J4" i="1" a="1"/>
  <c r="J5" i="1" a="1"/>
  <c r="J17" i="1" a="1"/>
  <c r="B18" i="5" l="1"/>
  <c r="C41" i="5"/>
  <c r="J17" i="1"/>
  <c r="J5" i="1"/>
  <c r="J27" i="1"/>
  <c r="J25" i="1"/>
  <c r="J13" i="1"/>
  <c r="J20" i="1"/>
  <c r="J8" i="1"/>
  <c r="J21" i="1"/>
  <c r="J9" i="1"/>
  <c r="J24" i="1"/>
  <c r="J16" i="1"/>
  <c r="J12" i="1"/>
  <c r="J19" i="1"/>
  <c r="J7" i="1"/>
  <c r="J26" i="1"/>
  <c r="J18" i="1"/>
  <c r="J6" i="1"/>
  <c r="J23" i="1"/>
  <c r="J15" i="1"/>
  <c r="J11" i="1"/>
  <c r="J22" i="1"/>
  <c r="J14" i="1"/>
  <c r="J10" i="1"/>
  <c r="J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0AB3379-51A6-447C-AC1D-AA7A21096974}" name="MS Access Database_Query" type="1" refreshedVersion="8" background="1">
    <dbPr connection="DSN=MS Access Database;DBQ=C:\Users\th395\OneDrive\문서\컴활\2025_기출문제집_컴활1급실기_학습자료_241206 update\2025_기출문제집_컴활1급실기_학습자료_241206 update\02 최신기출유형\09회\도서판매.accdb;DefaultDir=C:\Users\th395\OneDrive\문서\컴활\2025_기출문제집_컴활1급실기_학습자료_241206 update\2025_기출문제집_컴활1급실기_학습자료_241206 update\02 최신기출유형\09회;DriverId=25;FIL=MS Access;MaxBufferSize=2048;PageTimeout=5;" command="SELECT 상반기판매.분류, 상반기판매.고객코드, 상반기판매.도서번호, 상반기판매.판매일, 상반기판매.반품가능일, 상반기판매.수량, 상반기판매.정가, 상반기판매.금액, 상반기판매.할인금액_x000d__x000a_FROM 상반기판매 상반기판매"/>
  </connection>
  <connection id="2" xr16:uid="{FDEA12E5-A9EC-45CC-96EF-D8C4AF6180F7}" name="MS Access Database_Query1" type="1" refreshedVersion="8" background="1">
    <dbPr connection="DSN=MS Access Database;DBQ=C:\Users\th395\OneDrive\문서\컴활\2025_기출문제집_컴활1급실기_학습자료_241206 update\2025_기출문제집_컴활1급실기_학습자료_241206 update\02 최신기출유형\09회\도서판매.accdb;DefaultDir=C:\Users\th395\OneDrive\문서\컴활\2025_기출문제집_컴활1급실기_학습자료_241206 update\2025_기출문제집_컴활1급실기_학습자료_241206 update\02 최신기출유형\09회;DriverId=25;FIL=MS Access;MaxBufferSize=2048;PageTimeout=5;" command="SELECT 상반기판매.분류, 상반기판매.고객코드, 상반기판매.도서번호, 상반기판매.판매일, 상반기판매.반품가능일, 상반기판매.수량, 상반기판매.정가, 상반기판매.금액, 상반기판매.할인금액_x000d__x000a_FROM 상반기판매 상반기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<sst xmlns="http://schemas.openxmlformats.org/spreadsheetml/2006/main" count="536" uniqueCount="170">
  <si>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</si>
  <si>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</si>
  <si>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</si>
  <si>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</si>
  <si>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</si>
  <si>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</si>
  <si>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</si>
  <si>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</si>
  <si>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</si>
  <si>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</si>
  <si>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</si>
  <si>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</si>
  <si>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</si>
  <si>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</si>
  <si>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</si>
  <si>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</si>
  <si>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</si>
  <si>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</si>
  <si>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</si>
  <si>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</si>
  <si>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</si>
  <si>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</si>
  <si>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</si>
  <si>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</si>
  <si>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</si>
  <si>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</si>
  <si>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</si>
  <si>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</si>
  <si>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</si>
  <si>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</si>
  <si>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</si>
  <si>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</si>
  <si>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</si>
  <si>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</si>
  <si>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</si>
  <si>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</si>
  <si>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</si>
  <si>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</si>
  <si>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</si>
  <si>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</si>
  <si>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</si>
  <si>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</si>
  <si>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</si>
  <si>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</si>
  <si>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</si>
  <si>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</si>
  <si>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</si>
  <si>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</si>
  <si>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</si>
  <si>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</si>
  <si>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</si>
  <si>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</si>
  <si>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</si>
  <si>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</si>
  <si>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</si>
  <si>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</si>
  <si>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</si>
  <si>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</si>
  <si>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</si>
  <si>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</si>
  <si>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</si>
  <si>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</si>
  <si>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</si>
  <si>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</si>
  <si>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</si>
  <si>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요양보호</t>
    <phoneticPr fontId="1" type="noConversion"/>
  </si>
  <si>
    <t>처방번호</t>
  </si>
  <si>
    <t>가입자일련번호</t>
  </si>
  <si>
    <t>성별</t>
  </si>
  <si>
    <t>연령대코드</t>
  </si>
  <si>
    <t>시도</t>
  </si>
  <si>
    <t>성분코드</t>
  </si>
  <si>
    <t>성분정보</t>
  </si>
  <si>
    <t>일회투약량</t>
  </si>
  <si>
    <t>일일투약량</t>
  </si>
  <si>
    <t>총투여일수</t>
  </si>
  <si>
    <t>단가</t>
  </si>
  <si>
    <t>453555-3</t>
  </si>
  <si>
    <t>여성</t>
  </si>
  <si>
    <t>서울</t>
  </si>
  <si>
    <t>155638AOS</t>
  </si>
  <si>
    <t>내복점안제</t>
  </si>
  <si>
    <t>239850-1</t>
  </si>
  <si>
    <t>207631CTR</t>
  </si>
  <si>
    <t>외용서방형정제</t>
  </si>
  <si>
    <t>239850-2</t>
  </si>
  <si>
    <t>경기</t>
  </si>
  <si>
    <t>214144ATR</t>
  </si>
  <si>
    <t>내복서방형정제</t>
  </si>
  <si>
    <t>453555-7</t>
  </si>
  <si>
    <t>남성</t>
  </si>
  <si>
    <t>244677COS</t>
  </si>
  <si>
    <t>외용점안제</t>
  </si>
  <si>
    <t>487036-4</t>
  </si>
  <si>
    <t>246537BOS</t>
  </si>
  <si>
    <t>주세점안제</t>
  </si>
  <si>
    <t>855434-3</t>
  </si>
  <si>
    <t>281792BSY</t>
  </si>
  <si>
    <t>주세시럽제</t>
  </si>
  <si>
    <t>701855-2</t>
  </si>
  <si>
    <t>제주</t>
  </si>
  <si>
    <t>284511ASY</t>
  </si>
  <si>
    <t>내복시럽제</t>
  </si>
  <si>
    <t>792876-1</t>
  </si>
  <si>
    <t>343464CCH</t>
  </si>
  <si>
    <t>외용경질캡슐제</t>
  </si>
  <si>
    <t>145694-2</t>
  </si>
  <si>
    <t>402974ATB</t>
  </si>
  <si>
    <t>내복정제</t>
  </si>
  <si>
    <t>453555-1</t>
  </si>
  <si>
    <t>445202BTB</t>
  </si>
  <si>
    <t>주세정제</t>
  </si>
  <si>
    <t>745444-1</t>
  </si>
  <si>
    <t>479834BSY</t>
  </si>
  <si>
    <t>145694-1</t>
  </si>
  <si>
    <t>481914AOS</t>
  </si>
  <si>
    <t>701855-3</t>
  </si>
  <si>
    <t>512521ASY</t>
  </si>
  <si>
    <t>239850-6</t>
  </si>
  <si>
    <t>523910AOS</t>
  </si>
  <si>
    <t>239850-4</t>
  </si>
  <si>
    <t>543445BCH</t>
  </si>
  <si>
    <t>주세경질캡슐제</t>
  </si>
  <si>
    <t>855434-1</t>
  </si>
  <si>
    <t>548972ASY</t>
  </si>
  <si>
    <t>701855-1</t>
  </si>
  <si>
    <t>569383ATB</t>
  </si>
  <si>
    <t>145694-4</t>
  </si>
  <si>
    <t>582870COS</t>
  </si>
  <si>
    <t>937768-1</t>
  </si>
  <si>
    <t>586102CTR</t>
  </si>
  <si>
    <t>487036-3</t>
  </si>
  <si>
    <t>620597BCH</t>
  </si>
  <si>
    <t>487036-1</t>
  </si>
  <si>
    <t>631644BOS</t>
  </si>
  <si>
    <t>453555-5</t>
  </si>
  <si>
    <t>649236BOS</t>
  </si>
  <si>
    <t>453555-4</t>
  </si>
  <si>
    <t>652155BCH</t>
  </si>
  <si>
    <t>453555-2</t>
  </si>
  <si>
    <t>680668ACH</t>
  </si>
  <si>
    <t>내복경질캡슐제</t>
  </si>
  <si>
    <t>145694-3</t>
  </si>
  <si>
    <t>708898CTR</t>
  </si>
  <si>
    <t>284064-1</t>
  </si>
  <si>
    <t>734029BTB</t>
  </si>
  <si>
    <t>855434-2</t>
  </si>
  <si>
    <t>743202ACH</t>
  </si>
  <si>
    <t>239850-7</t>
  </si>
  <si>
    <t>743874AOS</t>
  </si>
  <si>
    <t>239850-5</t>
  </si>
  <si>
    <t>764116BTR</t>
  </si>
  <si>
    <t>주세서방형정제</t>
  </si>
  <si>
    <t>239850-3</t>
  </si>
  <si>
    <t>806414CCH</t>
  </si>
  <si>
    <t>453555-6</t>
  </si>
  <si>
    <t>825634COS</t>
  </si>
  <si>
    <t>487036-2</t>
  </si>
  <si>
    <t>925427CTR</t>
  </si>
  <si>
    <t>423576-1</t>
  </si>
  <si>
    <t>947008BTR</t>
  </si>
  <si>
    <t>조건</t>
    <phoneticPr fontId="1" type="noConversion"/>
  </si>
  <si>
    <t>총합계</t>
  </si>
  <si>
    <t>합계 : 수량</t>
  </si>
  <si>
    <t>합계 : 금액</t>
  </si>
  <si>
    <t>고객코드2</t>
  </si>
  <si>
    <t>온라인 요약</t>
  </si>
  <si>
    <t>오프라인 요약</t>
  </si>
  <si>
    <t>I643</t>
  </si>
  <si>
    <t>F232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</si>
</sst>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"/>
    <numFmt numFmtId="177" formatCode="* #,##0;\-* #,##0;* \-"/>
    <numFmt numFmtId="178" formatCode="@&quot;님&quot;"/>
    <numFmt numFmtId="180" formatCode="[Red][&gt;=50000]#,##0&quot;[10%할인]&quot;;[&gt;=10000]#,##0&quot;[5%할인]&quot;;&quot;[할인안됨]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6" tint="0.79998168889431442"/>
        <bgColor theme="6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4" borderId="3" xfId="2" applyFont="1" applyFill="1" applyBorder="1" applyAlignment="1">
      <alignment horizontal="center"/>
    </xf>
    <xf numFmtId="0" fontId="6" fillId="4" borderId="4" xfId="2" applyFont="1" applyFill="1" applyBorder="1" applyAlignment="1">
      <alignment horizontal="center"/>
    </xf>
    <xf numFmtId="0" fontId="7" fillId="5" borderId="5" xfId="2" applyFont="1" applyFill="1" applyBorder="1" applyAlignment="1">
      <alignment horizontal="center" wrapText="1"/>
    </xf>
    <xf numFmtId="176" fontId="7" fillId="5" borderId="5" xfId="2" applyNumberFormat="1" applyFont="1" applyFill="1" applyBorder="1" applyAlignment="1">
      <alignment horizontal="right" wrapText="1"/>
    </xf>
    <xf numFmtId="0" fontId="7" fillId="5" borderId="5" xfId="2" applyFont="1" applyFill="1" applyBorder="1" applyAlignment="1">
      <alignment horizontal="right" wrapText="1"/>
    </xf>
    <xf numFmtId="177" fontId="7" fillId="5" borderId="6" xfId="2" applyNumberFormat="1" applyFont="1" applyFill="1" applyBorder="1" applyAlignment="1">
      <alignment horizontal="right" wrapText="1"/>
    </xf>
    <xf numFmtId="0" fontId="7" fillId="0" borderId="7" xfId="2" applyFont="1" applyBorder="1" applyAlignment="1">
      <alignment horizontal="center" wrapText="1"/>
    </xf>
    <xf numFmtId="176" fontId="7" fillId="0" borderId="7" xfId="2" applyNumberFormat="1" applyFont="1" applyBorder="1" applyAlignment="1">
      <alignment horizontal="right" wrapText="1"/>
    </xf>
    <xf numFmtId="0" fontId="7" fillId="0" borderId="7" xfId="2" applyFont="1" applyBorder="1" applyAlignment="1">
      <alignment horizontal="right" wrapText="1"/>
    </xf>
    <xf numFmtId="177" fontId="7" fillId="0" borderId="8" xfId="2" applyNumberFormat="1" applyFont="1" applyBorder="1" applyAlignment="1">
      <alignment horizontal="right" wrapText="1"/>
    </xf>
    <xf numFmtId="0" fontId="7" fillId="5" borderId="7" xfId="2" applyFont="1" applyFill="1" applyBorder="1" applyAlignment="1">
      <alignment horizontal="center" wrapText="1"/>
    </xf>
    <xf numFmtId="176" fontId="7" fillId="5" borderId="7" xfId="2" applyNumberFormat="1" applyFont="1" applyFill="1" applyBorder="1" applyAlignment="1">
      <alignment horizontal="right" wrapText="1"/>
    </xf>
    <xf numFmtId="0" fontId="7" fillId="5" borderId="7" xfId="2" applyFont="1" applyFill="1" applyBorder="1" applyAlignment="1">
      <alignment horizontal="right" wrapText="1"/>
    </xf>
    <xf numFmtId="177" fontId="7" fillId="5" borderId="8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center" wrapText="1"/>
    </xf>
    <xf numFmtId="176" fontId="7" fillId="5" borderId="9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right" wrapText="1"/>
    </xf>
    <xf numFmtId="177" fontId="7" fillId="5" borderId="10" xfId="2" applyNumberFormat="1" applyFont="1" applyFill="1" applyBorder="1" applyAlignment="1">
      <alignment horizontal="right" wrapText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178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Border="1" applyAlignment="1">
      <alignment horizontal="center" vertical="center"/>
    </xf>
    <xf numFmtId="41" fontId="0" fillId="0" borderId="0" xfId="0" applyNumberFormat="1" applyBorder="1" applyAlignment="1">
      <alignment horizontal="center" vertical="center"/>
    </xf>
    <xf numFmtId="180" fontId="0" fillId="0" borderId="1" xfId="0" applyNumberFormat="1" applyBorder="1" applyAlignment="1">
      <alignment horizontal="right" vertical="center"/>
    </xf>
  </cellXfs>
  <cellStyles count="3">
    <cellStyle name="쉼표 [0]" xfId="1" builtinId="6"/>
    <cellStyle name="표준" xfId="0" builtinId="0"/>
    <cellStyle name="표준_기본작업-2" xfId="2" xr:uid="{31890379-66AF-48C1-90A8-19FCD9B3E602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</a:t>
            </a:r>
            <a:r>
              <a:rPr lang="ko-KR" altLang="en-US"/>
              <a:t>류</a:t>
            </a:r>
            <a:r>
              <a:rPr lang="ko-KR"/>
              <a:t>별 수량과 판매금액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v>판매수량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8588896"/>
        <c:axId val="1578577376"/>
      </c:lineChart>
      <c:catAx>
        <c:axId val="2031167935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분류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157857737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78588896"/>
        <c:crosses val="max"/>
        <c:crossBetween val="between"/>
      </c:valAx>
      <c:catAx>
        <c:axId val="15785888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785773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>
          <a:glow rad="63500">
            <a:schemeClr val="accent1">
              <a:satMod val="175000"/>
              <a:alpha val="40000"/>
            </a:schemeClr>
          </a:glow>
        </a:effec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svgsilh.com/ko/image/1639328.html" TargetMode="Externa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1009650</xdr:colOff>
      <xdr:row>0</xdr:row>
      <xdr:rowOff>0</xdr:rowOff>
    </xdr:from>
    <xdr:to>
      <xdr:col>4</xdr:col>
      <xdr:colOff>54944</xdr:colOff>
      <xdr:row>2</xdr:row>
      <xdr:rowOff>19051</xdr:rowOff>
    </xdr:to>
    <xdr:pic>
      <xdr:nvPicPr>
        <xdr:cNvPr id="2" name="그래픽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1790700" y="0"/>
          <a:ext cx="1798019" cy="15049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0</xdr:rowOff>
    </xdr:from>
    <xdr:to>
      <xdr:col>8</xdr:col>
      <xdr:colOff>685799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40" name="Button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8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30480</xdr:colOff>
          <xdr:row>2</xdr:row>
          <xdr:rowOff>198120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9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태형" refreshedDate="45775.944274305555" backgroundQuery="1" createdVersion="8" refreshedVersion="8" minRefreshableVersion="3" recordCount="24" xr:uid="{946AA2B5-5BFF-4E36-9EAA-047A3ED10E01}">
  <cacheSource type="external" connectionId="2"/>
  <cacheFields count="10">
    <cacheField name="분류" numFmtId="0" sqlType="-9">
      <sharedItems count="4">
        <s v="컴퓨터"/>
        <s v="소설"/>
        <s v="취미/레저"/>
        <s v="사회과학"/>
      </sharedItems>
    </cacheField>
    <cacheField name="고객코드" numFmtId="0" sqlType="-9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9"/>
    </cacheField>
    <cacheField name="도서번호" numFmtId="0" sqlType="-9">
      <sharedItems count="23">
        <s v="C10-519"/>
        <s v="J10-250"/>
        <s v="G10-454"/>
        <s v="S10-152"/>
        <s v="C20-250"/>
        <s v="C10-120"/>
        <s v="G20-512"/>
        <s v="J10-354"/>
        <s v="J30-574"/>
        <s v="G10-152"/>
        <s v="G30-474"/>
        <s v="J10-415"/>
        <s v="S30-541"/>
        <s v="C10-514"/>
        <s v="S30-414"/>
        <s v="S10-412"/>
        <s v="G10-455"/>
        <s v="J20-541"/>
        <s v="C10-654"/>
        <s v="G40-552"/>
        <s v="G30-411"/>
        <s v="J10-441"/>
        <s v="C30-551"/>
      </sharedItems>
    </cacheField>
    <cacheField name="판매일" numFmtId="0" sqlType="11">
      <sharedItems containsSemiMixedTypes="0" containsNonDate="0" containsDate="1" containsString="0" minDate="2004-02-15T00:00:00" maxDate="2020-05-22T00:00:00" count="22">
        <d v="2020-01-01T00:00:00"/>
        <d v="2020-03-05T00:00:00"/>
        <d v="2020-04-14T00:00:00"/>
        <d v="2020-02-15T00:00:00"/>
        <d v="2020-02-03T00:00:00"/>
        <d v="2020-01-26T00:00:00"/>
        <d v="2020-03-02T00:00:00"/>
        <d v="2020-04-05T00:00:00"/>
        <d v="2020-03-23T00:00:00"/>
        <d v="2020-01-12T00:00:00"/>
        <d v="2020-03-06T00:00:00"/>
        <d v="2020-05-21T00:00:00"/>
        <d v="2020-03-15T00:00:00"/>
        <d v="2020-04-15T00:00:00"/>
        <d v="2020-02-05T00:00:00"/>
        <d v="2020-03-22T00:00:00"/>
        <d v="2020-01-22T00:00:00"/>
        <d v="2004-02-15T00:00:00"/>
        <d v="2020-04-12T00:00:00"/>
        <d v="2020-03-17T00:00:00"/>
        <d v="2020-03-27T00:00:00"/>
        <d v="2020-04-20T00:00:00"/>
      </sharedItems>
    </cacheField>
    <cacheField name="반품가능일" numFmtId="0" sqlType="11">
      <sharedItems containsSemiMixedTypes="0" containsNonDate="0" containsDate="1" containsString="0" minDate="2020-01-08T00:00:00" maxDate="2020-05-29T00:00:00" count="21">
        <d v="2020-01-08T00:00:00"/>
        <d v="2020-03-12T00:00:00"/>
        <d v="2020-04-21T00:00:00"/>
        <d v="2020-02-21T00:00:00"/>
        <d v="2020-02-10T00:00:00"/>
        <d v="2020-01-31T00:00:00"/>
        <d v="2020-03-07T00:00:00"/>
        <d v="2020-04-11T00:00:00"/>
        <d v="2020-03-28T00:00:00"/>
        <d v="2020-01-17T00:00:00"/>
        <d v="2020-03-13T00:00:00"/>
        <d v="2020-05-28T00:00:00"/>
        <d v="2020-03-21T00:00:00"/>
        <d v="2020-04-22T00:00:00"/>
        <d v="2020-02-12T00:00:00"/>
        <d v="2020-01-29T00:00:00"/>
        <d v="2020-02-20T00:00:00"/>
        <d v="2020-04-18T00:00:00"/>
        <d v="2020-03-24T00:00:00"/>
        <d v="2020-04-03T00:00:00"/>
        <d v="2020-04-25T00:00:00"/>
      </sharedItems>
    </cacheField>
    <cacheField name="수량" numFmtId="0" sqlType="8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정가" numFmtId="0" sqlType="8">
      <sharedItems containsSemiMixedTypes="0" containsString="0" containsNumber="1" containsInteger="1" minValue="2000" maxValue="22000" count="12">
        <n v="19800"/>
        <n v="12000"/>
        <n v="9900"/>
        <n v="15000"/>
        <n v="17000"/>
        <n v="11000"/>
        <n v="22000"/>
        <n v="17600"/>
        <n v="8800"/>
        <n v="2000"/>
        <n v="10000"/>
        <n v="7000"/>
      </sharedItems>
    </cacheField>
    <cacheField name="금액" numFmtId="0" sqlType="8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할인금액" numFmtId="0" sqlType="8">
      <sharedItems containsSemiMixedTypes="0" containsString="0" containsNumber="1" containsInteger="1" minValue="8360" maxValue="250800" count="23">
        <n v="188100"/>
        <n v="94050"/>
        <n v="79800"/>
        <n v="26730"/>
        <n v="75240"/>
        <n v="28500"/>
        <n v="30600"/>
        <n v="18810"/>
        <n v="57800"/>
        <n v="47025"/>
        <n v="41800"/>
        <n v="250800"/>
        <n v="106920"/>
        <n v="35640"/>
        <n v="142560"/>
        <n v="10450"/>
        <n v="58520"/>
        <n v="15840"/>
        <n v="11400"/>
        <n v="8500"/>
        <n v="8360"/>
        <n v="53200"/>
        <n v="14250"/>
      </sharedItems>
    </cacheField>
    <cacheField name="고객코드2" numFmtId="0" databaseField="0">
      <fieldGroup base="1">
        <discretePr count="17">
          <x v="0"/>
          <x v="12"/>
          <x v="1"/>
          <x v="2"/>
          <x v="3"/>
          <x v="4"/>
          <x v="11"/>
          <x v="11"/>
          <x v="5"/>
          <x v="6"/>
          <x v="11"/>
          <x v="12"/>
          <x v="7"/>
          <x v="8"/>
          <x v="9"/>
          <x v="10"/>
          <x v="12"/>
        </discretePr>
        <groupItems count="13">
          <s v="I001"/>
          <s v="O051"/>
          <s v="I006"/>
          <s v="O009"/>
          <s v="I025"/>
          <s v="O003"/>
          <s v="O028"/>
          <s v="I005"/>
          <s v="O020"/>
          <s v="I009"/>
          <s v="I008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</r>
  <r>
    <x v="1"/>
    <x v="1"/>
    <x v="1"/>
    <x v="1"/>
    <x v="1"/>
    <x v="1"/>
    <x v="0"/>
    <x v="1"/>
    <x v="1"/>
  </r>
  <r>
    <x v="2"/>
    <x v="2"/>
    <x v="2"/>
    <x v="2"/>
    <x v="2"/>
    <x v="2"/>
    <x v="1"/>
    <x v="2"/>
    <x v="2"/>
  </r>
  <r>
    <x v="3"/>
    <x v="3"/>
    <x v="3"/>
    <x v="3"/>
    <x v="3"/>
    <x v="3"/>
    <x v="2"/>
    <x v="3"/>
    <x v="3"/>
  </r>
  <r>
    <x v="0"/>
    <x v="1"/>
    <x v="4"/>
    <x v="4"/>
    <x v="4"/>
    <x v="4"/>
    <x v="2"/>
    <x v="4"/>
    <x v="4"/>
  </r>
  <r>
    <x v="0"/>
    <x v="4"/>
    <x v="5"/>
    <x v="5"/>
    <x v="5"/>
    <x v="5"/>
    <x v="3"/>
    <x v="5"/>
    <x v="5"/>
  </r>
  <r>
    <x v="2"/>
    <x v="5"/>
    <x v="6"/>
    <x v="6"/>
    <x v="6"/>
    <x v="3"/>
    <x v="1"/>
    <x v="6"/>
    <x v="6"/>
  </r>
  <r>
    <x v="1"/>
    <x v="6"/>
    <x v="7"/>
    <x v="7"/>
    <x v="7"/>
    <x v="6"/>
    <x v="0"/>
    <x v="7"/>
    <x v="7"/>
  </r>
  <r>
    <x v="1"/>
    <x v="7"/>
    <x v="8"/>
    <x v="8"/>
    <x v="8"/>
    <x v="7"/>
    <x v="4"/>
    <x v="8"/>
    <x v="8"/>
  </r>
  <r>
    <x v="2"/>
    <x v="8"/>
    <x v="9"/>
    <x v="9"/>
    <x v="9"/>
    <x v="1"/>
    <x v="2"/>
    <x v="9"/>
    <x v="9"/>
  </r>
  <r>
    <x v="2"/>
    <x v="9"/>
    <x v="10"/>
    <x v="10"/>
    <x v="10"/>
    <x v="7"/>
    <x v="5"/>
    <x v="10"/>
    <x v="10"/>
  </r>
  <r>
    <x v="1"/>
    <x v="10"/>
    <x v="11"/>
    <x v="11"/>
    <x v="11"/>
    <x v="8"/>
    <x v="6"/>
    <x v="11"/>
    <x v="11"/>
  </r>
  <r>
    <x v="3"/>
    <x v="3"/>
    <x v="12"/>
    <x v="12"/>
    <x v="12"/>
    <x v="9"/>
    <x v="0"/>
    <x v="12"/>
    <x v="12"/>
  </r>
  <r>
    <x v="0"/>
    <x v="3"/>
    <x v="13"/>
    <x v="13"/>
    <x v="13"/>
    <x v="0"/>
    <x v="2"/>
    <x v="1"/>
    <x v="1"/>
  </r>
  <r>
    <x v="3"/>
    <x v="6"/>
    <x v="14"/>
    <x v="14"/>
    <x v="14"/>
    <x v="5"/>
    <x v="0"/>
    <x v="13"/>
    <x v="13"/>
  </r>
  <r>
    <x v="3"/>
    <x v="11"/>
    <x v="15"/>
    <x v="15"/>
    <x v="8"/>
    <x v="10"/>
    <x v="7"/>
    <x v="14"/>
    <x v="14"/>
  </r>
  <r>
    <x v="2"/>
    <x v="12"/>
    <x v="16"/>
    <x v="7"/>
    <x v="7"/>
    <x v="6"/>
    <x v="5"/>
    <x v="15"/>
    <x v="15"/>
  </r>
  <r>
    <x v="1"/>
    <x v="11"/>
    <x v="17"/>
    <x v="16"/>
    <x v="15"/>
    <x v="2"/>
    <x v="8"/>
    <x v="16"/>
    <x v="16"/>
  </r>
  <r>
    <x v="3"/>
    <x v="13"/>
    <x v="3"/>
    <x v="17"/>
    <x v="16"/>
    <x v="6"/>
    <x v="7"/>
    <x v="17"/>
    <x v="17"/>
  </r>
  <r>
    <x v="0"/>
    <x v="14"/>
    <x v="18"/>
    <x v="18"/>
    <x v="17"/>
    <x v="9"/>
    <x v="9"/>
    <x v="18"/>
    <x v="18"/>
  </r>
  <r>
    <x v="2"/>
    <x v="15"/>
    <x v="19"/>
    <x v="19"/>
    <x v="18"/>
    <x v="6"/>
    <x v="10"/>
    <x v="19"/>
    <x v="19"/>
  </r>
  <r>
    <x v="2"/>
    <x v="13"/>
    <x v="20"/>
    <x v="20"/>
    <x v="19"/>
    <x v="6"/>
    <x v="8"/>
    <x v="20"/>
    <x v="20"/>
  </r>
  <r>
    <x v="1"/>
    <x v="16"/>
    <x v="21"/>
    <x v="0"/>
    <x v="0"/>
    <x v="4"/>
    <x v="11"/>
    <x v="21"/>
    <x v="21"/>
  </r>
  <r>
    <x v="0"/>
    <x v="16"/>
    <x v="22"/>
    <x v="21"/>
    <x v="20"/>
    <x v="6"/>
    <x v="3"/>
    <x v="22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B7932F-E1FF-4AFE-BDAF-B1C6942E338C}" name="피벗 테이블1" cacheId="4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>
  <location ref="B4:E15" firstHeaderRow="0" firstDataRow="1" firstDataCol="2" rowPageCount="1" colPageCount="1"/>
  <pivotFields count="10">
    <pivotField axis="axisPage" compact="0" subtotalTop="0" showAll="0">
      <items count="5">
        <item x="3"/>
        <item x="1"/>
        <item x="2"/>
        <item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showAll="0"/>
    <pivotField compact="0" subtotalTop="0" showAll="0"/>
    <pivotField axis="axisRow" compact="0" subtotalTop="0" showAll="0">
      <items count="14">
        <item x="0"/>
        <item x="7"/>
        <item x="2"/>
        <item n="온라인" x="11"/>
        <item x="10"/>
        <item x="9"/>
        <item x="4"/>
        <item x="5"/>
        <item x="3"/>
        <item n="오프라인" x="12"/>
        <item x="8"/>
        <item x="6"/>
        <item x="1"/>
        <item t="default"/>
      </items>
    </pivotField>
  </pivotFields>
  <rowFields count="2">
    <field x="9"/>
    <field x="1"/>
  </rowFields>
  <rowItems count="11">
    <i>
      <x v="3"/>
    </i>
    <i r="1">
      <x v="3"/>
    </i>
    <i r="1">
      <x v="6"/>
    </i>
    <i r="1">
      <x v="8"/>
    </i>
    <i t="default">
      <x v="3"/>
    </i>
    <i>
      <x v="9"/>
    </i>
    <i r="1">
      <x v="11"/>
    </i>
    <i r="1">
      <x v="13"/>
    </i>
    <i r="1">
      <x v="15"/>
    </i>
    <i t="default">
      <x v="9"/>
    </i>
    <i t="grand">
      <x/>
    </i>
  </rowItems>
  <colFields count="1">
    <field x="-2"/>
  </colFields>
  <colItems count="2">
    <i>
      <x/>
    </i>
    <i i="1">
      <x v="1"/>
    </i>
  </colItems>
  <pageFields count="1">
    <pageField fld="0" item="1" hier="-1"/>
  </pageFields>
  <dataFields count="2">
    <dataField name="합계 : 수량" fld="5" baseField="0" baseItem="0"/>
    <dataField name="합계 : 금액" fld="7" baseField="1" baseItem="3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4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G39"/>
  <sheetViews>
    <sheetView topLeftCell="A23" workbookViewId="0">
      <selection activeCell="H30" sqref="H30"/>
    </sheetView>
  </sheetViews>
  <sheetFormatPr defaultRowHeight="17.399999999999999" x14ac:dyDescent="0.4"/>
  <cols>
    <col min="1" max="1" width="13.19921875" bestFit="1" customWidth="1"/>
    <col min="3" max="3" width="9.69921875" bestFit="1" customWidth="1"/>
    <col min="6" max="6" width="9.09765625" bestFit="1" customWidth="1"/>
    <col min="7" max="7" width="11.19921875" bestFit="1" customWidth="1"/>
  </cols>
  <sheetData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7" x14ac:dyDescent="0.4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7" x14ac:dyDescent="0.4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7" x14ac:dyDescent="0.4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7" x14ac:dyDescent="0.4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7" x14ac:dyDescent="0.4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7" x14ac:dyDescent="0.4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7" x14ac:dyDescent="0.4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7" x14ac:dyDescent="0.4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7" x14ac:dyDescent="0.4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4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4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4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4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4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4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4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4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4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4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4">
      <c r="A28" t="s">
        <v>161</v>
      </c>
    </row>
    <row r="29" spans="1:7" x14ac:dyDescent="0.4">
      <c r="A29" t="b">
        <f>AND($G3&gt;=AVERAGE($G$3:$G$26),OR($C3="컴퓨터",$C3="사회과학"))</f>
        <v>1</v>
      </c>
    </row>
    <row r="31" spans="1:7" x14ac:dyDescent="0.4">
      <c r="A31" s="1" t="s">
        <v>0</v>
      </c>
      <c r="B31" s="1" t="s">
        <v>2</v>
      </c>
      <c r="C31" s="1" t="s">
        <v>3</v>
      </c>
      <c r="D31" s="1" t="s">
        <v>4</v>
      </c>
      <c r="E31" s="1" t="s">
        <v>6</v>
      </c>
    </row>
    <row r="32" spans="1:7" x14ac:dyDescent="0.4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4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4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4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4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  <row r="37" spans="1:5" x14ac:dyDescent="0.4">
      <c r="A37" s="2"/>
      <c r="B37" s="2"/>
      <c r="C37" s="2"/>
      <c r="D37" s="2"/>
      <c r="E37" s="2"/>
    </row>
    <row r="38" spans="1:5" x14ac:dyDescent="0.4">
      <c r="A38" s="2"/>
      <c r="B38" s="2"/>
      <c r="C38" s="2"/>
      <c r="D38" s="2"/>
      <c r="E38" s="2"/>
    </row>
    <row r="39" spans="1:5" x14ac:dyDescent="0.4">
      <c r="A39" s="2"/>
      <c r="B39" s="2"/>
      <c r="C39" s="2"/>
      <c r="D39" s="2"/>
      <c r="E39" s="2"/>
    </row>
  </sheetData>
  <phoneticPr fontId="1" type="noConversion"/>
  <conditionalFormatting sqref="A3:G26">
    <cfRule type="expression" dxfId="0" priority="1">
      <formula>OR($A3=MAX($A$3:$A$26),$A3=MIN($A$3:$A$26))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tabSelected="1" workbookViewId="0">
      <selection activeCell="L10" sqref="L10"/>
    </sheetView>
  </sheetViews>
  <sheetFormatPr defaultRowHeight="17.399999999999999" x14ac:dyDescent="0.4"/>
  <cols>
    <col min="1" max="1" width="11.0976562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45610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4">
      <c r="A4" s="2">
        <v>45775</v>
      </c>
      <c r="B4" s="1" t="s">
        <v>168</v>
      </c>
      <c r="C4" s="1" t="s">
        <v>11</v>
      </c>
      <c r="D4" s="1" t="s">
        <v>169</v>
      </c>
      <c r="E4" s="8">
        <v>4</v>
      </c>
      <c r="F4" s="8">
        <v>5000</v>
      </c>
      <c r="G4" s="8">
        <v>20000</v>
      </c>
    </row>
    <row r="5" spans="1:7" x14ac:dyDescent="0.4">
      <c r="A5" s="2"/>
      <c r="B5" s="1"/>
      <c r="C5" s="1"/>
      <c r="D5" s="1"/>
      <c r="E5" s="8"/>
      <c r="F5" s="8"/>
      <c r="G5" s="8"/>
    </row>
    <row r="6" spans="1:7" x14ac:dyDescent="0.4">
      <c r="A6" s="2"/>
      <c r="B6" s="1"/>
      <c r="C6" s="1"/>
      <c r="D6" s="1"/>
      <c r="E6" s="8"/>
      <c r="F6" s="8"/>
      <c r="G6" s="8"/>
    </row>
    <row r="7" spans="1:7" x14ac:dyDescent="0.4">
      <c r="A7" s="2"/>
      <c r="B7" s="1"/>
      <c r="C7" s="1"/>
      <c r="D7" s="1"/>
      <c r="E7" s="8"/>
      <c r="F7" s="8"/>
      <c r="G7" s="8"/>
    </row>
    <row r="8" spans="1:7" x14ac:dyDescent="0.4">
      <c r="A8" s="2"/>
      <c r="B8" s="1"/>
      <c r="C8" s="1"/>
      <c r="D8" s="1"/>
      <c r="E8" s="8"/>
      <c r="F8" s="8"/>
      <c r="G8" s="8"/>
    </row>
    <row r="9" spans="1:7" x14ac:dyDescent="0.4">
      <c r="A9" s="2"/>
      <c r="B9" s="1"/>
      <c r="C9" s="1"/>
      <c r="D9" s="1"/>
      <c r="E9" s="8"/>
      <c r="F9" s="8"/>
      <c r="G9" s="8"/>
    </row>
    <row r="10" spans="1:7" x14ac:dyDescent="0.4">
      <c r="A10" s="2"/>
      <c r="B10" s="1"/>
      <c r="C10" s="1"/>
      <c r="D10" s="1"/>
      <c r="E10" s="8"/>
      <c r="F10" s="8"/>
      <c r="G10" s="8"/>
    </row>
    <row r="11" spans="1:7" x14ac:dyDescent="0.4">
      <c r="A11" s="2"/>
      <c r="B11" s="1"/>
      <c r="C11" s="1"/>
      <c r="D11" s="1"/>
      <c r="E11" s="8"/>
      <c r="F11" s="8"/>
      <c r="G11" s="8"/>
    </row>
    <row r="12" spans="1:7" x14ac:dyDescent="0.4">
      <c r="A12" s="2"/>
      <c r="B12" s="1"/>
      <c r="C12" s="1"/>
      <c r="D12" s="1"/>
      <c r="E12" s="8"/>
      <c r="F12" s="8"/>
      <c r="G12" s="8"/>
    </row>
    <row r="13" spans="1:7" x14ac:dyDescent="0.4">
      <c r="A13" s="2"/>
      <c r="B13" s="1"/>
      <c r="C13" s="1"/>
      <c r="D13" s="1"/>
      <c r="E13" s="8"/>
      <c r="F13" s="8"/>
      <c r="G13" s="8"/>
    </row>
    <row r="14" spans="1:7" x14ac:dyDescent="0.4">
      <c r="A14" s="2"/>
      <c r="B14" s="1"/>
      <c r="C14" s="1"/>
      <c r="D14" s="1"/>
      <c r="E14" s="8"/>
      <c r="F14" s="8"/>
      <c r="G14" s="8"/>
    </row>
    <row r="15" spans="1:7" x14ac:dyDescent="0.4">
      <c r="A15" s="2"/>
      <c r="B15" s="1"/>
      <c r="C15" s="1"/>
      <c r="D15" s="1"/>
      <c r="E15" s="8"/>
      <c r="F15" s="8"/>
      <c r="G15" s="8"/>
    </row>
    <row r="16" spans="1:7" x14ac:dyDescent="0.4">
      <c r="A16" s="2"/>
      <c r="B16" s="1"/>
      <c r="C16" s="1"/>
      <c r="D16" s="1"/>
      <c r="E16" s="8"/>
      <c r="F16" s="8"/>
      <c r="G16" s="8"/>
    </row>
    <row r="17" spans="1:7" x14ac:dyDescent="0.4">
      <c r="A17" s="2"/>
      <c r="B17" s="1"/>
      <c r="C17" s="1"/>
      <c r="D17" s="1"/>
      <c r="E17" s="8"/>
      <c r="F17" s="8"/>
      <c r="G17" s="8"/>
    </row>
    <row r="18" spans="1:7" x14ac:dyDescent="0.4">
      <c r="A18" s="2"/>
      <c r="B18" s="1"/>
      <c r="C18" s="1"/>
      <c r="D18" s="1"/>
      <c r="E18" s="8"/>
      <c r="F18" s="8"/>
      <c r="G18" s="8"/>
    </row>
    <row r="19" spans="1:7" x14ac:dyDescent="0.4">
      <c r="A19" s="2"/>
      <c r="B19" s="1"/>
      <c r="C19" s="1"/>
      <c r="D19" s="1"/>
      <c r="E19" s="8"/>
      <c r="F19" s="8"/>
      <c r="G19" s="8"/>
    </row>
    <row r="20" spans="1:7" x14ac:dyDescent="0.4">
      <c r="A20" s="2"/>
      <c r="B20" s="1"/>
      <c r="C20" s="1"/>
      <c r="D20" s="1"/>
      <c r="E20" s="8"/>
      <c r="F20" s="8"/>
      <c r="G20" s="8"/>
    </row>
    <row r="21" spans="1:7" x14ac:dyDescent="0.4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DDA51-8FDB-49C9-BD1A-A245E2B8BF4E}">
  <sheetPr codeName="Sheet10">
    <pageSetUpPr fitToPage="1"/>
  </sheetPr>
  <dimension ref="A1:K35"/>
  <sheetViews>
    <sheetView topLeftCell="A15" zoomScaleNormal="100" workbookViewId="0">
      <selection activeCell="M26" sqref="M26"/>
    </sheetView>
  </sheetViews>
  <sheetFormatPr defaultRowHeight="16.5" customHeight="1" x14ac:dyDescent="0.4"/>
  <cols>
    <col min="1" max="1" width="10.19921875" customWidth="1"/>
    <col min="2" max="2" width="15.8984375" customWidth="1"/>
    <col min="4" max="4" width="11.19921875" bestFit="1" customWidth="1"/>
    <col min="6" max="6" width="11.19921875" bestFit="1" customWidth="1"/>
    <col min="7" max="7" width="15.09765625" bestFit="1" customWidth="1"/>
    <col min="8" max="10" width="12.09765625" customWidth="1"/>
  </cols>
  <sheetData>
    <row r="1" spans="1:11" ht="100.5" customHeight="1" x14ac:dyDescent="0.4">
      <c r="A1" s="30" t="s">
        <v>65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6.5" customHeight="1" x14ac:dyDescent="0.4">
      <c r="A2" s="9" t="s">
        <v>66</v>
      </c>
      <c r="B2" s="9" t="s">
        <v>67</v>
      </c>
      <c r="C2" s="9" t="s">
        <v>68</v>
      </c>
      <c r="D2" s="9" t="s">
        <v>69</v>
      </c>
      <c r="E2" s="9" t="s">
        <v>70</v>
      </c>
      <c r="F2" s="9" t="s">
        <v>71</v>
      </c>
      <c r="G2" s="9" t="s">
        <v>72</v>
      </c>
      <c r="H2" s="9" t="s">
        <v>73</v>
      </c>
      <c r="I2" s="9" t="s">
        <v>74</v>
      </c>
      <c r="J2" s="9" t="s">
        <v>75</v>
      </c>
      <c r="K2" s="10" t="s">
        <v>76</v>
      </c>
    </row>
    <row r="3" spans="1:11" ht="16.5" customHeight="1" x14ac:dyDescent="0.4">
      <c r="A3" s="11" t="s">
        <v>77</v>
      </c>
      <c r="B3" s="11">
        <v>453555</v>
      </c>
      <c r="C3" s="11" t="s">
        <v>78</v>
      </c>
      <c r="D3" s="11">
        <v>82</v>
      </c>
      <c r="E3" s="11" t="s">
        <v>79</v>
      </c>
      <c r="F3" s="11" t="s">
        <v>80</v>
      </c>
      <c r="G3" s="11" t="s">
        <v>81</v>
      </c>
      <c r="H3" s="12">
        <v>0.2</v>
      </c>
      <c r="I3" s="13">
        <v>0.60000000000000009</v>
      </c>
      <c r="J3" s="13">
        <v>3</v>
      </c>
      <c r="K3" s="14">
        <v>5600</v>
      </c>
    </row>
    <row r="4" spans="1:11" ht="16.5" customHeight="1" x14ac:dyDescent="0.4">
      <c r="A4" s="15" t="s">
        <v>82</v>
      </c>
      <c r="B4" s="15">
        <v>239850</v>
      </c>
      <c r="C4" s="15" t="s">
        <v>78</v>
      </c>
      <c r="D4" s="15">
        <v>71</v>
      </c>
      <c r="E4" s="15" t="s">
        <v>79</v>
      </c>
      <c r="F4" s="15" t="s">
        <v>83</v>
      </c>
      <c r="G4" s="15" t="s">
        <v>84</v>
      </c>
      <c r="H4" s="16">
        <v>0.2</v>
      </c>
      <c r="I4" s="17">
        <v>0.60000000000000009</v>
      </c>
      <c r="J4" s="17">
        <v>5</v>
      </c>
      <c r="K4" s="18">
        <v>9100</v>
      </c>
    </row>
    <row r="5" spans="1:11" ht="16.5" customHeight="1" x14ac:dyDescent="0.4">
      <c r="A5" s="19" t="s">
        <v>85</v>
      </c>
      <c r="B5" s="19">
        <v>239850</v>
      </c>
      <c r="C5" s="19" t="s">
        <v>78</v>
      </c>
      <c r="D5" s="19">
        <v>68</v>
      </c>
      <c r="E5" s="19" t="s">
        <v>86</v>
      </c>
      <c r="F5" s="19" t="s">
        <v>87</v>
      </c>
      <c r="G5" s="19" t="s">
        <v>88</v>
      </c>
      <c r="H5" s="20">
        <v>0.7</v>
      </c>
      <c r="I5" s="21">
        <v>0.7</v>
      </c>
      <c r="J5" s="21">
        <v>2</v>
      </c>
      <c r="K5" s="22">
        <v>7900</v>
      </c>
    </row>
    <row r="6" spans="1:11" ht="16.5" customHeight="1" x14ac:dyDescent="0.4">
      <c r="A6" s="15" t="s">
        <v>89</v>
      </c>
      <c r="B6" s="15">
        <v>453555</v>
      </c>
      <c r="C6" s="15" t="s">
        <v>90</v>
      </c>
      <c r="D6" s="15">
        <v>62</v>
      </c>
      <c r="E6" s="15" t="s">
        <v>86</v>
      </c>
      <c r="F6" s="15" t="s">
        <v>91</v>
      </c>
      <c r="G6" s="15" t="s">
        <v>92</v>
      </c>
      <c r="H6" s="16">
        <v>0.8</v>
      </c>
      <c r="I6" s="17">
        <v>1.6</v>
      </c>
      <c r="J6" s="17">
        <v>2</v>
      </c>
      <c r="K6" s="18">
        <v>7900</v>
      </c>
    </row>
    <row r="7" spans="1:11" ht="16.5" customHeight="1" x14ac:dyDescent="0.4">
      <c r="A7" s="19" t="s">
        <v>93</v>
      </c>
      <c r="B7" s="19">
        <v>487036</v>
      </c>
      <c r="C7" s="19" t="s">
        <v>78</v>
      </c>
      <c r="D7" s="19">
        <v>37</v>
      </c>
      <c r="E7" s="19" t="s">
        <v>86</v>
      </c>
      <c r="F7" s="19" t="s">
        <v>94</v>
      </c>
      <c r="G7" s="19" t="s">
        <v>95</v>
      </c>
      <c r="H7" s="20">
        <v>0.2</v>
      </c>
      <c r="I7" s="21">
        <v>0.4</v>
      </c>
      <c r="J7" s="21">
        <v>3</v>
      </c>
      <c r="K7" s="22">
        <v>9000</v>
      </c>
    </row>
    <row r="8" spans="1:11" ht="16.5" customHeight="1" x14ac:dyDescent="0.4">
      <c r="A8" s="15" t="s">
        <v>96</v>
      </c>
      <c r="B8" s="15">
        <v>855434</v>
      </c>
      <c r="C8" s="15" t="s">
        <v>78</v>
      </c>
      <c r="D8" s="15">
        <v>61</v>
      </c>
      <c r="E8" s="15" t="s">
        <v>79</v>
      </c>
      <c r="F8" s="15" t="s">
        <v>97</v>
      </c>
      <c r="G8" s="15" t="s">
        <v>98</v>
      </c>
      <c r="H8" s="16">
        <v>0.7</v>
      </c>
      <c r="I8" s="17">
        <v>1.4</v>
      </c>
      <c r="J8" s="17">
        <v>5</v>
      </c>
      <c r="K8" s="18">
        <v>8500</v>
      </c>
    </row>
    <row r="9" spans="1:11" ht="16.5" customHeight="1" x14ac:dyDescent="0.4">
      <c r="A9" s="19" t="s">
        <v>99</v>
      </c>
      <c r="B9" s="19">
        <v>701855</v>
      </c>
      <c r="C9" s="19" t="s">
        <v>90</v>
      </c>
      <c r="D9" s="19">
        <v>90</v>
      </c>
      <c r="E9" s="19" t="s">
        <v>100</v>
      </c>
      <c r="F9" s="19" t="s">
        <v>101</v>
      </c>
      <c r="G9" s="19" t="s">
        <v>102</v>
      </c>
      <c r="H9" s="20">
        <v>0.2</v>
      </c>
      <c r="I9" s="21">
        <v>0.2</v>
      </c>
      <c r="J9" s="21">
        <v>3</v>
      </c>
      <c r="K9" s="22">
        <v>8500</v>
      </c>
    </row>
    <row r="10" spans="1:11" ht="16.5" customHeight="1" x14ac:dyDescent="0.4">
      <c r="A10" s="15" t="s">
        <v>103</v>
      </c>
      <c r="B10" s="15">
        <v>792876</v>
      </c>
      <c r="C10" s="15" t="s">
        <v>78</v>
      </c>
      <c r="D10" s="15">
        <v>53</v>
      </c>
      <c r="E10" s="15" t="s">
        <v>86</v>
      </c>
      <c r="F10" s="15" t="s">
        <v>104</v>
      </c>
      <c r="G10" s="15" t="s">
        <v>105</v>
      </c>
      <c r="H10" s="16">
        <v>0.2</v>
      </c>
      <c r="I10" s="17">
        <v>0.2</v>
      </c>
      <c r="J10" s="17">
        <v>2</v>
      </c>
      <c r="K10" s="18">
        <v>7000</v>
      </c>
    </row>
    <row r="11" spans="1:11" ht="16.5" customHeight="1" x14ac:dyDescent="0.4">
      <c r="A11" s="19" t="s">
        <v>106</v>
      </c>
      <c r="B11" s="19">
        <v>145694</v>
      </c>
      <c r="C11" s="19" t="s">
        <v>90</v>
      </c>
      <c r="D11" s="19">
        <v>53</v>
      </c>
      <c r="E11" s="19" t="s">
        <v>79</v>
      </c>
      <c r="F11" s="19" t="s">
        <v>107</v>
      </c>
      <c r="G11" s="19" t="s">
        <v>108</v>
      </c>
      <c r="H11" s="20">
        <v>0.3</v>
      </c>
      <c r="I11" s="21">
        <v>0.3</v>
      </c>
      <c r="J11" s="21">
        <v>5</v>
      </c>
      <c r="K11" s="22">
        <v>7800</v>
      </c>
    </row>
    <row r="12" spans="1:11" ht="16.5" customHeight="1" x14ac:dyDescent="0.4">
      <c r="A12" s="15" t="s">
        <v>109</v>
      </c>
      <c r="B12" s="15">
        <v>453555</v>
      </c>
      <c r="C12" s="15" t="s">
        <v>78</v>
      </c>
      <c r="D12" s="15">
        <v>48</v>
      </c>
      <c r="E12" s="15" t="s">
        <v>86</v>
      </c>
      <c r="F12" s="15" t="s">
        <v>110</v>
      </c>
      <c r="G12" s="15" t="s">
        <v>111</v>
      </c>
      <c r="H12" s="16">
        <v>0.6</v>
      </c>
      <c r="I12" s="17">
        <v>1.7999999999999998</v>
      </c>
      <c r="J12" s="17">
        <v>5</v>
      </c>
      <c r="K12" s="18">
        <v>4100</v>
      </c>
    </row>
    <row r="13" spans="1:11" ht="16.5" customHeight="1" x14ac:dyDescent="0.4">
      <c r="A13" s="19" t="s">
        <v>112</v>
      </c>
      <c r="B13" s="19">
        <v>745444</v>
      </c>
      <c r="C13" s="19" t="s">
        <v>78</v>
      </c>
      <c r="D13" s="19">
        <v>80</v>
      </c>
      <c r="E13" s="19" t="s">
        <v>79</v>
      </c>
      <c r="F13" s="19" t="s">
        <v>113</v>
      </c>
      <c r="G13" s="19" t="s">
        <v>98</v>
      </c>
      <c r="H13" s="20">
        <v>0.3</v>
      </c>
      <c r="I13" s="21">
        <v>0.3</v>
      </c>
      <c r="J13" s="21">
        <v>3</v>
      </c>
      <c r="K13" s="22">
        <v>5800</v>
      </c>
    </row>
    <row r="14" spans="1:11" ht="16.5" customHeight="1" x14ac:dyDescent="0.4">
      <c r="A14" s="15" t="s">
        <v>114</v>
      </c>
      <c r="B14" s="15">
        <v>145694</v>
      </c>
      <c r="C14" s="15" t="s">
        <v>90</v>
      </c>
      <c r="D14" s="15">
        <v>97</v>
      </c>
      <c r="E14" s="15" t="s">
        <v>100</v>
      </c>
      <c r="F14" s="15" t="s">
        <v>115</v>
      </c>
      <c r="G14" s="15" t="s">
        <v>81</v>
      </c>
      <c r="H14" s="16">
        <v>0.2</v>
      </c>
      <c r="I14" s="17">
        <v>0.60000000000000009</v>
      </c>
      <c r="J14" s="17">
        <v>1</v>
      </c>
      <c r="K14" s="18">
        <v>7300</v>
      </c>
    </row>
    <row r="15" spans="1:11" ht="16.5" customHeight="1" x14ac:dyDescent="0.4">
      <c r="A15" s="19" t="s">
        <v>116</v>
      </c>
      <c r="B15" s="19">
        <v>701855</v>
      </c>
      <c r="C15" s="19" t="s">
        <v>90</v>
      </c>
      <c r="D15" s="19">
        <v>72</v>
      </c>
      <c r="E15" s="19" t="s">
        <v>79</v>
      </c>
      <c r="F15" s="19" t="s">
        <v>117</v>
      </c>
      <c r="G15" s="19" t="s">
        <v>102</v>
      </c>
      <c r="H15" s="20">
        <v>0.3</v>
      </c>
      <c r="I15" s="21">
        <v>0.89999999999999991</v>
      </c>
      <c r="J15" s="21">
        <v>2</v>
      </c>
      <c r="K15" s="22">
        <v>5700</v>
      </c>
    </row>
    <row r="16" spans="1:11" ht="16.5" customHeight="1" x14ac:dyDescent="0.4">
      <c r="A16" s="15" t="s">
        <v>118</v>
      </c>
      <c r="B16" s="15">
        <v>239850</v>
      </c>
      <c r="C16" s="15" t="s">
        <v>78</v>
      </c>
      <c r="D16" s="15">
        <v>49</v>
      </c>
      <c r="E16" s="15" t="s">
        <v>100</v>
      </c>
      <c r="F16" s="15" t="s">
        <v>119</v>
      </c>
      <c r="G16" s="15" t="s">
        <v>81</v>
      </c>
      <c r="H16" s="16">
        <v>0.3</v>
      </c>
      <c r="I16" s="17">
        <v>0.3</v>
      </c>
      <c r="J16" s="17">
        <v>1</v>
      </c>
      <c r="K16" s="18">
        <v>7100</v>
      </c>
    </row>
    <row r="17" spans="1:11" ht="16.5" customHeight="1" x14ac:dyDescent="0.4">
      <c r="A17" s="19" t="s">
        <v>120</v>
      </c>
      <c r="B17" s="19">
        <v>239850</v>
      </c>
      <c r="C17" s="19" t="s">
        <v>78</v>
      </c>
      <c r="D17" s="19">
        <v>68</v>
      </c>
      <c r="E17" s="19" t="s">
        <v>86</v>
      </c>
      <c r="F17" s="19" t="s">
        <v>121</v>
      </c>
      <c r="G17" s="19" t="s">
        <v>122</v>
      </c>
      <c r="H17" s="20">
        <v>0.9</v>
      </c>
      <c r="I17" s="21">
        <v>0.9</v>
      </c>
      <c r="J17" s="21">
        <v>5</v>
      </c>
      <c r="K17" s="22">
        <v>3600</v>
      </c>
    </row>
    <row r="18" spans="1:11" ht="16.5" customHeight="1" x14ac:dyDescent="0.4">
      <c r="A18" s="15" t="s">
        <v>123</v>
      </c>
      <c r="B18" s="15">
        <v>855434</v>
      </c>
      <c r="C18" s="15" t="s">
        <v>78</v>
      </c>
      <c r="D18" s="15">
        <v>30</v>
      </c>
      <c r="E18" s="15" t="s">
        <v>86</v>
      </c>
      <c r="F18" s="15" t="s">
        <v>124</v>
      </c>
      <c r="G18" s="15" t="s">
        <v>102</v>
      </c>
      <c r="H18" s="16">
        <v>0.7</v>
      </c>
      <c r="I18" s="17">
        <v>2.0999999999999996</v>
      </c>
      <c r="J18" s="17">
        <v>4</v>
      </c>
      <c r="K18" s="18">
        <v>8200</v>
      </c>
    </row>
    <row r="19" spans="1:11" ht="16.5" customHeight="1" x14ac:dyDescent="0.4">
      <c r="A19" s="19" t="s">
        <v>125</v>
      </c>
      <c r="B19" s="19">
        <v>701855</v>
      </c>
      <c r="C19" s="19" t="s">
        <v>90</v>
      </c>
      <c r="D19" s="19">
        <v>89</v>
      </c>
      <c r="E19" s="19" t="s">
        <v>86</v>
      </c>
      <c r="F19" s="19" t="s">
        <v>126</v>
      </c>
      <c r="G19" s="19" t="s">
        <v>108</v>
      </c>
      <c r="H19" s="20">
        <v>0.9</v>
      </c>
      <c r="I19" s="21">
        <v>1.8</v>
      </c>
      <c r="J19" s="21">
        <v>5</v>
      </c>
      <c r="K19" s="22">
        <v>9100</v>
      </c>
    </row>
    <row r="20" spans="1:11" ht="16.5" customHeight="1" x14ac:dyDescent="0.4">
      <c r="A20" s="15" t="s">
        <v>127</v>
      </c>
      <c r="B20" s="15">
        <v>145694</v>
      </c>
      <c r="C20" s="15" t="s">
        <v>90</v>
      </c>
      <c r="D20" s="15">
        <v>50</v>
      </c>
      <c r="E20" s="15" t="s">
        <v>79</v>
      </c>
      <c r="F20" s="15" t="s">
        <v>128</v>
      </c>
      <c r="G20" s="15" t="s">
        <v>92</v>
      </c>
      <c r="H20" s="16">
        <v>0.2</v>
      </c>
      <c r="I20" s="17">
        <v>0.4</v>
      </c>
      <c r="J20" s="17">
        <v>2</v>
      </c>
      <c r="K20" s="18">
        <v>8200</v>
      </c>
    </row>
    <row r="21" spans="1:11" ht="16.5" customHeight="1" x14ac:dyDescent="0.4">
      <c r="A21" s="19" t="s">
        <v>129</v>
      </c>
      <c r="B21" s="19">
        <v>937768</v>
      </c>
      <c r="C21" s="19" t="s">
        <v>90</v>
      </c>
      <c r="D21" s="19">
        <v>50</v>
      </c>
      <c r="E21" s="19" t="s">
        <v>100</v>
      </c>
      <c r="F21" s="19" t="s">
        <v>130</v>
      </c>
      <c r="G21" s="19" t="s">
        <v>84</v>
      </c>
      <c r="H21" s="20">
        <v>0.8</v>
      </c>
      <c r="I21" s="21">
        <v>0.8</v>
      </c>
      <c r="J21" s="21">
        <v>2</v>
      </c>
      <c r="K21" s="22">
        <v>4300</v>
      </c>
    </row>
    <row r="22" spans="1:11" ht="16.5" customHeight="1" x14ac:dyDescent="0.4">
      <c r="A22" s="15" t="s">
        <v>131</v>
      </c>
      <c r="B22" s="15">
        <v>487036</v>
      </c>
      <c r="C22" s="15" t="s">
        <v>90</v>
      </c>
      <c r="D22" s="15">
        <v>77</v>
      </c>
      <c r="E22" s="15" t="s">
        <v>79</v>
      </c>
      <c r="F22" s="15" t="s">
        <v>132</v>
      </c>
      <c r="G22" s="15" t="s">
        <v>122</v>
      </c>
      <c r="H22" s="16">
        <v>0.3</v>
      </c>
      <c r="I22" s="17">
        <v>0.6</v>
      </c>
      <c r="J22" s="17">
        <v>4</v>
      </c>
      <c r="K22" s="18">
        <v>6300</v>
      </c>
    </row>
    <row r="23" spans="1:11" ht="16.5" customHeight="1" x14ac:dyDescent="0.4">
      <c r="A23" s="19" t="s">
        <v>133</v>
      </c>
      <c r="B23" s="19">
        <v>487036</v>
      </c>
      <c r="C23" s="19" t="s">
        <v>90</v>
      </c>
      <c r="D23" s="19">
        <v>48</v>
      </c>
      <c r="E23" s="19" t="s">
        <v>79</v>
      </c>
      <c r="F23" s="19" t="s">
        <v>134</v>
      </c>
      <c r="G23" s="19" t="s">
        <v>95</v>
      </c>
      <c r="H23" s="20">
        <v>0.5</v>
      </c>
      <c r="I23" s="21">
        <v>1</v>
      </c>
      <c r="J23" s="21">
        <v>2</v>
      </c>
      <c r="K23" s="22">
        <v>6500</v>
      </c>
    </row>
    <row r="24" spans="1:11" ht="16.5" customHeight="1" x14ac:dyDescent="0.4">
      <c r="A24" s="15" t="s">
        <v>135</v>
      </c>
      <c r="B24" s="15">
        <v>453555</v>
      </c>
      <c r="C24" s="15" t="s">
        <v>90</v>
      </c>
      <c r="D24" s="15">
        <v>97</v>
      </c>
      <c r="E24" s="15" t="s">
        <v>79</v>
      </c>
      <c r="F24" s="15" t="s">
        <v>136</v>
      </c>
      <c r="G24" s="15" t="s">
        <v>95</v>
      </c>
      <c r="H24" s="16">
        <v>0.9</v>
      </c>
      <c r="I24" s="17">
        <v>1.8</v>
      </c>
      <c r="J24" s="17">
        <v>5</v>
      </c>
      <c r="K24" s="18">
        <v>8900</v>
      </c>
    </row>
    <row r="25" spans="1:11" ht="16.5" customHeight="1" x14ac:dyDescent="0.4">
      <c r="A25" s="19" t="s">
        <v>137</v>
      </c>
      <c r="B25" s="19">
        <v>453555</v>
      </c>
      <c r="C25" s="19" t="s">
        <v>90</v>
      </c>
      <c r="D25" s="19">
        <v>58</v>
      </c>
      <c r="E25" s="19" t="s">
        <v>79</v>
      </c>
      <c r="F25" s="19" t="s">
        <v>138</v>
      </c>
      <c r="G25" s="19" t="s">
        <v>122</v>
      </c>
      <c r="H25" s="20">
        <v>0.2</v>
      </c>
      <c r="I25" s="21">
        <v>0.2</v>
      </c>
      <c r="J25" s="21">
        <v>3</v>
      </c>
      <c r="K25" s="22">
        <v>4200</v>
      </c>
    </row>
    <row r="26" spans="1:11" ht="16.5" customHeight="1" x14ac:dyDescent="0.4">
      <c r="A26" s="15" t="s">
        <v>139</v>
      </c>
      <c r="B26" s="15">
        <v>453555</v>
      </c>
      <c r="C26" s="15" t="s">
        <v>90</v>
      </c>
      <c r="D26" s="15">
        <v>69</v>
      </c>
      <c r="E26" s="15" t="s">
        <v>79</v>
      </c>
      <c r="F26" s="15" t="s">
        <v>140</v>
      </c>
      <c r="G26" s="15" t="s">
        <v>141</v>
      </c>
      <c r="H26" s="16">
        <v>0.7</v>
      </c>
      <c r="I26" s="17">
        <v>0.7</v>
      </c>
      <c r="J26" s="17">
        <v>4</v>
      </c>
      <c r="K26" s="18">
        <v>3700</v>
      </c>
    </row>
    <row r="27" spans="1:11" ht="16.5" customHeight="1" x14ac:dyDescent="0.4">
      <c r="A27" s="19" t="s">
        <v>142</v>
      </c>
      <c r="B27" s="19">
        <v>145694</v>
      </c>
      <c r="C27" s="19" t="s">
        <v>78</v>
      </c>
      <c r="D27" s="19">
        <v>90</v>
      </c>
      <c r="E27" s="19" t="s">
        <v>86</v>
      </c>
      <c r="F27" s="19" t="s">
        <v>143</v>
      </c>
      <c r="G27" s="19" t="s">
        <v>84</v>
      </c>
      <c r="H27" s="20">
        <v>0.4</v>
      </c>
      <c r="I27" s="21">
        <v>1.2000000000000002</v>
      </c>
      <c r="J27" s="21">
        <v>4</v>
      </c>
      <c r="K27" s="22">
        <v>6500</v>
      </c>
    </row>
    <row r="28" spans="1:11" ht="16.5" customHeight="1" x14ac:dyDescent="0.4">
      <c r="A28" s="15" t="s">
        <v>144</v>
      </c>
      <c r="B28" s="15">
        <v>284064</v>
      </c>
      <c r="C28" s="15" t="s">
        <v>90</v>
      </c>
      <c r="D28" s="15">
        <v>57</v>
      </c>
      <c r="E28" s="15" t="s">
        <v>79</v>
      </c>
      <c r="F28" s="15" t="s">
        <v>145</v>
      </c>
      <c r="G28" s="15" t="s">
        <v>111</v>
      </c>
      <c r="H28" s="16">
        <v>0.3</v>
      </c>
      <c r="I28" s="17">
        <v>0.6</v>
      </c>
      <c r="J28" s="17">
        <v>2</v>
      </c>
      <c r="K28" s="18">
        <v>4700</v>
      </c>
    </row>
    <row r="29" spans="1:11" ht="16.5" customHeight="1" x14ac:dyDescent="0.4">
      <c r="A29" s="19" t="s">
        <v>146</v>
      </c>
      <c r="B29" s="19">
        <v>855434</v>
      </c>
      <c r="C29" s="19" t="s">
        <v>90</v>
      </c>
      <c r="D29" s="19">
        <v>81</v>
      </c>
      <c r="E29" s="19" t="s">
        <v>79</v>
      </c>
      <c r="F29" s="19" t="s">
        <v>147</v>
      </c>
      <c r="G29" s="19" t="s">
        <v>141</v>
      </c>
      <c r="H29" s="20">
        <v>0.8</v>
      </c>
      <c r="I29" s="21">
        <v>1.6</v>
      </c>
      <c r="J29" s="21">
        <v>1</v>
      </c>
      <c r="K29" s="22">
        <v>9700</v>
      </c>
    </row>
    <row r="30" spans="1:11" ht="16.5" customHeight="1" x14ac:dyDescent="0.4">
      <c r="A30" s="15" t="s">
        <v>148</v>
      </c>
      <c r="B30" s="15">
        <v>239850</v>
      </c>
      <c r="C30" s="15" t="s">
        <v>90</v>
      </c>
      <c r="D30" s="15">
        <v>87</v>
      </c>
      <c r="E30" s="15" t="s">
        <v>79</v>
      </c>
      <c r="F30" s="15" t="s">
        <v>149</v>
      </c>
      <c r="G30" s="15" t="s">
        <v>81</v>
      </c>
      <c r="H30" s="16">
        <v>0.8</v>
      </c>
      <c r="I30" s="17">
        <v>2.4000000000000004</v>
      </c>
      <c r="J30" s="17">
        <v>3</v>
      </c>
      <c r="K30" s="18">
        <v>5300</v>
      </c>
    </row>
    <row r="31" spans="1:11" ht="16.5" customHeight="1" x14ac:dyDescent="0.4">
      <c r="A31" s="19" t="s">
        <v>150</v>
      </c>
      <c r="B31" s="19">
        <v>239850</v>
      </c>
      <c r="C31" s="19" t="s">
        <v>90</v>
      </c>
      <c r="D31" s="19">
        <v>82</v>
      </c>
      <c r="E31" s="19" t="s">
        <v>79</v>
      </c>
      <c r="F31" s="19" t="s">
        <v>151</v>
      </c>
      <c r="G31" s="19" t="s">
        <v>152</v>
      </c>
      <c r="H31" s="20">
        <v>0.7</v>
      </c>
      <c r="I31" s="21">
        <v>2.0999999999999996</v>
      </c>
      <c r="J31" s="21">
        <v>2</v>
      </c>
      <c r="K31" s="22">
        <v>8700</v>
      </c>
    </row>
    <row r="32" spans="1:11" ht="16.5" customHeight="1" x14ac:dyDescent="0.4">
      <c r="A32" s="15" t="s">
        <v>153</v>
      </c>
      <c r="B32" s="15">
        <v>239850</v>
      </c>
      <c r="C32" s="15" t="s">
        <v>90</v>
      </c>
      <c r="D32" s="15">
        <v>63</v>
      </c>
      <c r="E32" s="15" t="s">
        <v>86</v>
      </c>
      <c r="F32" s="15" t="s">
        <v>154</v>
      </c>
      <c r="G32" s="15" t="s">
        <v>105</v>
      </c>
      <c r="H32" s="16">
        <v>0.3</v>
      </c>
      <c r="I32" s="17">
        <v>0.6</v>
      </c>
      <c r="J32" s="17">
        <v>3</v>
      </c>
      <c r="K32" s="18">
        <v>3600</v>
      </c>
    </row>
    <row r="33" spans="1:11" ht="16.5" customHeight="1" x14ac:dyDescent="0.4">
      <c r="A33" s="19" t="s">
        <v>155</v>
      </c>
      <c r="B33" s="19">
        <v>453555</v>
      </c>
      <c r="C33" s="19" t="s">
        <v>90</v>
      </c>
      <c r="D33" s="19">
        <v>38</v>
      </c>
      <c r="E33" s="19" t="s">
        <v>86</v>
      </c>
      <c r="F33" s="19" t="s">
        <v>156</v>
      </c>
      <c r="G33" s="19" t="s">
        <v>92</v>
      </c>
      <c r="H33" s="20">
        <v>0.5</v>
      </c>
      <c r="I33" s="21">
        <v>1.5</v>
      </c>
      <c r="J33" s="21">
        <v>1</v>
      </c>
      <c r="K33" s="22">
        <v>7700</v>
      </c>
    </row>
    <row r="34" spans="1:11" ht="16.5" customHeight="1" x14ac:dyDescent="0.4">
      <c r="A34" s="15" t="s">
        <v>157</v>
      </c>
      <c r="B34" s="15">
        <v>487036</v>
      </c>
      <c r="C34" s="15" t="s">
        <v>90</v>
      </c>
      <c r="D34" s="15">
        <v>77</v>
      </c>
      <c r="E34" s="15" t="s">
        <v>79</v>
      </c>
      <c r="F34" s="15" t="s">
        <v>158</v>
      </c>
      <c r="G34" s="15" t="s">
        <v>84</v>
      </c>
      <c r="H34" s="16">
        <v>0.2</v>
      </c>
      <c r="I34" s="17">
        <v>0.2</v>
      </c>
      <c r="J34" s="17">
        <v>4</v>
      </c>
      <c r="K34" s="18">
        <v>7000</v>
      </c>
    </row>
    <row r="35" spans="1:11" ht="16.5" customHeight="1" x14ac:dyDescent="0.4">
      <c r="A35" s="23" t="s">
        <v>159</v>
      </c>
      <c r="B35" s="23">
        <v>423576</v>
      </c>
      <c r="C35" s="23" t="s">
        <v>90</v>
      </c>
      <c r="D35" s="23">
        <v>78</v>
      </c>
      <c r="E35" s="23" t="s">
        <v>100</v>
      </c>
      <c r="F35" s="23" t="s">
        <v>160</v>
      </c>
      <c r="G35" s="23" t="s">
        <v>152</v>
      </c>
      <c r="H35" s="24">
        <v>0.3</v>
      </c>
      <c r="I35" s="25">
        <v>0.3</v>
      </c>
      <c r="J35" s="25">
        <v>1</v>
      </c>
      <c r="K35" s="26">
        <v>4900</v>
      </c>
    </row>
  </sheetData>
  <mergeCells count="1">
    <mergeCell ref="A1:K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fitToHeight="2" orientation="landscape" draft="1" r:id="rId1"/>
  <headerFooter>
    <oddFooter>&amp;C&amp;P/&amp;N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topLeftCell="A15" workbookViewId="0">
      <selection activeCell="L24" sqref="L24"/>
    </sheetView>
  </sheetViews>
  <sheetFormatPr defaultRowHeight="17.399999999999999" x14ac:dyDescent="0.4"/>
  <cols>
    <col min="1" max="1" width="4.5" customWidth="1"/>
    <col min="2" max="2" width="10.69921875" customWidth="1"/>
    <col min="3" max="3" width="9.5" customWidth="1"/>
    <col min="4" max="4" width="9.8984375" customWidth="1"/>
    <col min="5" max="6" width="11.3984375" customWidth="1"/>
    <col min="8" max="8" width="9.09765625" bestFit="1" customWidth="1"/>
    <col min="9" max="9" width="13.69921875" bestFit="1" customWidth="1"/>
    <col min="10" max="10" width="11.8984375" customWidth="1"/>
  </cols>
  <sheetData>
    <row r="2" spans="2:10" x14ac:dyDescent="0.4">
      <c r="B2" t="s">
        <v>50</v>
      </c>
      <c r="I2" t="s">
        <v>51</v>
      </c>
      <c r="J2" s="4">
        <v>43921</v>
      </c>
    </row>
    <row r="3" spans="2:10" x14ac:dyDescent="0.4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4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TEXT(WORKDAY($E4,5),"MM월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 cm="1">
        <f t="array" ref="J4">fn할인액(E4,I4)</f>
        <v>29700</v>
      </c>
    </row>
    <row r="5" spans="2:10" x14ac:dyDescent="0.4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TEXT(WORKDAY($E5,5),"MM월 DD일")</f>
        <v>03월 12일</v>
      </c>
      <c r="G5" s="1">
        <v>5</v>
      </c>
      <c r="H5" s="3">
        <v>19800</v>
      </c>
      <c r="I5" s="3">
        <f t="shared" si="0"/>
        <v>99000</v>
      </c>
      <c r="J5" s="6" cm="1">
        <f t="array" ref="J5">fn할인액(E5,I5)</f>
        <v>14850</v>
      </c>
    </row>
    <row r="6" spans="2:10" x14ac:dyDescent="0.4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 cm="1">
        <f t="array" ref="J6">fn할인액(E6,I6)</f>
        <v>0</v>
      </c>
    </row>
    <row r="7" spans="2:10" x14ac:dyDescent="0.4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 cm="1">
        <f t="array" ref="J7">fn할인액(E7,I7)</f>
        <v>4455</v>
      </c>
    </row>
    <row r="8" spans="2:10" x14ac:dyDescent="0.4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 cm="1">
        <f t="array" ref="J8">fn할인액(E8,I8)</f>
        <v>11880</v>
      </c>
    </row>
    <row r="9" spans="2:10" x14ac:dyDescent="0.4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 cm="1">
        <f t="array" ref="J9">fn할인액(E9,I9)</f>
        <v>4500</v>
      </c>
    </row>
    <row r="10" spans="2:10" x14ac:dyDescent="0.4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 cm="1">
        <f t="array" ref="J10">fn할인액(E10,I10)</f>
        <v>5400</v>
      </c>
    </row>
    <row r="11" spans="2:10" x14ac:dyDescent="0.4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 cm="1">
        <f t="array" ref="J11">fn할인액(E11,I11)</f>
        <v>0</v>
      </c>
    </row>
    <row r="12" spans="2:10" x14ac:dyDescent="0.4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 cm="1">
        <f t="array" ref="J12">fn할인액(E12,I12)</f>
        <v>10200</v>
      </c>
    </row>
    <row r="13" spans="2:10" x14ac:dyDescent="0.4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 cm="1">
        <f t="array" ref="J13">fn할인액(E13,I13)</f>
        <v>7425</v>
      </c>
    </row>
    <row r="14" spans="2:10" x14ac:dyDescent="0.4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 cm="1">
        <f t="array" ref="J14">fn할인액(E14,I14)</f>
        <v>6600</v>
      </c>
    </row>
    <row r="15" spans="2:10" x14ac:dyDescent="0.4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 cm="1">
        <f t="array" ref="J15">fn할인액(E15,I15)</f>
        <v>39600</v>
      </c>
    </row>
    <row r="16" spans="2:10" x14ac:dyDescent="0.4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 cm="1">
        <f t="array" ref="J16">fn할인액(E16,I16)</f>
        <v>17820</v>
      </c>
    </row>
    <row r="17" spans="2:10" x14ac:dyDescent="0.4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 cm="1">
        <f t="array" ref="J17">fn할인액(E17,I17)</f>
        <v>0</v>
      </c>
    </row>
    <row r="18" spans="2:10" x14ac:dyDescent="0.4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 cm="1">
        <f t="array" ref="J18">fn할인액(E18,I18)</f>
        <v>5940</v>
      </c>
    </row>
    <row r="19" spans="2:10" x14ac:dyDescent="0.4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 cm="1">
        <f t="array" ref="J19">fn할인액(E19,I19)</f>
        <v>23760</v>
      </c>
    </row>
    <row r="20" spans="2:10" x14ac:dyDescent="0.4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 cm="1">
        <f t="array" ref="J20">fn할인액(E20,I20)</f>
        <v>0</v>
      </c>
    </row>
    <row r="21" spans="2:10" x14ac:dyDescent="0.4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 cm="1">
        <f t="array" ref="J21">fn할인액(E21,I21)</f>
        <v>9240</v>
      </c>
    </row>
    <row r="22" spans="2:10" x14ac:dyDescent="0.4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 cm="1">
        <f t="array" ref="J22">fn할인액(E22,I22)</f>
        <v>2640</v>
      </c>
    </row>
    <row r="23" spans="2:10" x14ac:dyDescent="0.4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 cm="1">
        <f t="array" ref="J23">fn할인액(E23,I23)</f>
        <v>0</v>
      </c>
    </row>
    <row r="24" spans="2:10" x14ac:dyDescent="0.4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 cm="1">
        <f t="array" ref="J24">fn할인액(E24,I24)</f>
        <v>1500</v>
      </c>
    </row>
    <row r="25" spans="2:10" x14ac:dyDescent="0.4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 cm="1">
        <f t="array" ref="J25">fn할인액(E25,I25)</f>
        <v>1320</v>
      </c>
    </row>
    <row r="26" spans="2:10" x14ac:dyDescent="0.4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 cm="1">
        <f t="array" ref="J26">fn할인액(E26,I26)</f>
        <v>8400</v>
      </c>
    </row>
    <row r="27" spans="2:10" x14ac:dyDescent="0.4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 cm="1">
        <f t="array" ref="J27">fn할인액(E27,I27)</f>
        <v>0</v>
      </c>
    </row>
    <row r="29" spans="2:10" x14ac:dyDescent="0.4">
      <c r="B29" t="s">
        <v>55</v>
      </c>
      <c r="H29" t="s">
        <v>56</v>
      </c>
    </row>
    <row r="30" spans="2:10" x14ac:dyDescent="0.4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4">
      <c r="B31" s="1">
        <v>1</v>
      </c>
      <c r="C31" s="6">
        <f t="array" ref="C31">SUM((MONTH($E$4:$E$27)=$B31)*($B$4:$B$27=C$30)*1)</f>
        <v>2</v>
      </c>
      <c r="D31" s="6">
        <f t="array" ref="D31">SUM((MONTH($E$4:$E$27)=$B31)*($B$4:$B$27=D$30)*1)</f>
        <v>2</v>
      </c>
      <c r="E31" s="6">
        <f t="array" ref="E31">SUM((MONTH($E$4:$E$27)=$B31)*($B$4:$B$27=E$30)*1)</f>
        <v>1</v>
      </c>
      <c r="F31" s="6">
        <f t="array" ref="F31">SUM((MONTH($E$4:$E$27)=$B31)*($B$4:$B$27=F$30)*1)</f>
        <v>0</v>
      </c>
      <c r="H31" s="1" t="s">
        <v>60</v>
      </c>
      <c r="I31" s="1" t="s">
        <v>61</v>
      </c>
      <c r="J31" s="7">
        <f t="array" ref="J31">MAX(IF(LEFT($C$4:$C$27,1)=$H31,$H$4:$H$27))</f>
        <v>22000</v>
      </c>
    </row>
    <row r="32" spans="2:10" x14ac:dyDescent="0.4">
      <c r="B32" s="1">
        <v>2</v>
      </c>
      <c r="C32" s="6">
        <f t="array" ref="C32">SUM((MONTH($E$4:$E$27)=$B32)*($B$4:$B$27=C$30)*1)</f>
        <v>1</v>
      </c>
      <c r="D32" s="6">
        <f t="array" ref="D32">SUM((MONTH($E$4:$E$27)=$B32)*($B$4:$B$27=D$30)*1)</f>
        <v>1</v>
      </c>
      <c r="E32" s="6">
        <f t="array" ref="E32">SUM((MONTH($E$4:$E$27)=$B32)*($B$4:$B$27=E$30)*1)</f>
        <v>0</v>
      </c>
      <c r="F32" s="6">
        <f t="array" ref="F32">SUM((MONTH($E$4:$E$27)=$B32)*($B$4:$B$27=F$30)*1)</f>
        <v>3</v>
      </c>
      <c r="H32" s="1" t="s">
        <v>62</v>
      </c>
      <c r="I32" s="1" t="s">
        <v>63</v>
      </c>
      <c r="J32" s="7">
        <f t="array" ref="J32">MAX(IF(LEFT($C$4:$C$27,1)=$H32,$H$4:$H$27))</f>
        <v>19800</v>
      </c>
    </row>
    <row r="33" spans="2:9" x14ac:dyDescent="0.4">
      <c r="B33" s="1">
        <v>3</v>
      </c>
      <c r="C33" s="6">
        <f t="array" ref="C33">SUM((MONTH($E$4:$E$27)=$B33)*($B$4:$B$27=C$30)*1)</f>
        <v>0</v>
      </c>
      <c r="D33" s="6">
        <f t="array" ref="D33">SUM((MONTH($E$4:$E$27)=$B33)*($B$4:$B$27=D$30)*1)</f>
        <v>2</v>
      </c>
      <c r="E33" s="6">
        <f t="array" ref="E33">SUM((MONTH($E$4:$E$27)=$B33)*($B$4:$B$27=E$30)*1)</f>
        <v>4</v>
      </c>
      <c r="F33" s="6">
        <f t="array" ref="F33">SUM((MONTH($E$4:$E$27)=$B33)*($B$4:$B$27=F$30)*1)</f>
        <v>2</v>
      </c>
    </row>
    <row r="34" spans="2:9" x14ac:dyDescent="0.4">
      <c r="B34" s="1">
        <v>4</v>
      </c>
      <c r="C34" s="6">
        <f t="array" ref="C34">SUM((MONTH($E$4:$E$27)=$B34)*($B$4:$B$27=C$30)*1)</f>
        <v>3</v>
      </c>
      <c r="D34" s="6">
        <f t="array" ref="D34">SUM((MONTH($E$4:$E$27)=$B34)*($B$4:$B$27=D$30)*1)</f>
        <v>1</v>
      </c>
      <c r="E34" s="6">
        <f t="array" ref="E34">SUM((MONTH($E$4:$E$27)=$B34)*($B$4:$B$27=E$30)*1)</f>
        <v>2</v>
      </c>
      <c r="F34" s="6">
        <f t="array" ref="F34">SUM((MONTH($E$4:$E$27)=$B34)*($B$4:$B$27=F$30)*1)</f>
        <v>0</v>
      </c>
      <c r="H34" t="s">
        <v>64</v>
      </c>
    </row>
    <row r="35" spans="2:9" x14ac:dyDescent="0.4">
      <c r="H35" s="5" t="s">
        <v>1</v>
      </c>
      <c r="I35" s="1" t="str">
        <f t="array" ref="I35">INDEX($B$4:$J$27,MATCH(MAX(($B$4:$B$27="취미/레저")*$I$4:$I$27),$I$4:$I$27,0),2)</f>
        <v>O051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workbookViewId="0">
      <selection activeCell="I10" sqref="I10"/>
    </sheetView>
  </sheetViews>
  <sheetFormatPr defaultRowHeight="17.399999999999999" x14ac:dyDescent="0.4"/>
  <cols>
    <col min="1" max="1" width="2.8984375" customWidth="1"/>
    <col min="2" max="3" width="10.59765625" bestFit="1" customWidth="1"/>
    <col min="4" max="4" width="10.296875" bestFit="1" customWidth="1"/>
    <col min="5" max="5" width="10.8984375" bestFit="1" customWidth="1"/>
  </cols>
  <sheetData>
    <row r="2" spans="2:5" x14ac:dyDescent="0.4">
      <c r="B2" s="27" t="s">
        <v>2</v>
      </c>
      <c r="C2" t="s">
        <v>20</v>
      </c>
    </row>
    <row r="4" spans="2:5" x14ac:dyDescent="0.4">
      <c r="B4" s="27" t="s">
        <v>165</v>
      </c>
      <c r="C4" s="27" t="s">
        <v>1</v>
      </c>
      <c r="D4" t="s">
        <v>163</v>
      </c>
      <c r="E4" t="s">
        <v>164</v>
      </c>
    </row>
    <row r="5" spans="2:5" x14ac:dyDescent="0.4">
      <c r="B5" t="s">
        <v>61</v>
      </c>
      <c r="D5" s="32"/>
      <c r="E5" s="28"/>
    </row>
    <row r="6" spans="2:5" x14ac:dyDescent="0.4">
      <c r="C6" t="s">
        <v>18</v>
      </c>
      <c r="D6" s="32">
        <v>1</v>
      </c>
      <c r="E6" s="28">
        <v>19800</v>
      </c>
    </row>
    <row r="7" spans="2:5" x14ac:dyDescent="0.4">
      <c r="C7" t="s">
        <v>26</v>
      </c>
      <c r="D7" s="32">
        <v>4</v>
      </c>
      <c r="E7" s="28">
        <v>68000</v>
      </c>
    </row>
    <row r="8" spans="2:5" x14ac:dyDescent="0.4">
      <c r="C8" t="s">
        <v>30</v>
      </c>
      <c r="D8" s="32">
        <v>12</v>
      </c>
      <c r="E8" s="28">
        <v>264000</v>
      </c>
    </row>
    <row r="9" spans="2:5" x14ac:dyDescent="0.4">
      <c r="B9" t="s">
        <v>166</v>
      </c>
      <c r="D9" s="32">
        <v>17</v>
      </c>
      <c r="E9" s="28">
        <v>351800</v>
      </c>
    </row>
    <row r="10" spans="2:5" x14ac:dyDescent="0.4">
      <c r="B10" t="s">
        <v>63</v>
      </c>
      <c r="D10" s="32"/>
      <c r="E10" s="28"/>
    </row>
    <row r="11" spans="2:5" x14ac:dyDescent="0.4">
      <c r="C11" t="s">
        <v>36</v>
      </c>
      <c r="D11" s="32">
        <v>7</v>
      </c>
      <c r="E11" s="28">
        <v>61600</v>
      </c>
    </row>
    <row r="12" spans="2:5" x14ac:dyDescent="0.4">
      <c r="C12" t="s">
        <v>41</v>
      </c>
      <c r="D12" s="32">
        <v>8</v>
      </c>
      <c r="E12" s="28">
        <v>56000</v>
      </c>
    </row>
    <row r="13" spans="2:5" x14ac:dyDescent="0.4">
      <c r="C13" t="s">
        <v>46</v>
      </c>
      <c r="D13" s="32">
        <v>5</v>
      </c>
      <c r="E13" s="28">
        <v>99000</v>
      </c>
    </row>
    <row r="14" spans="2:5" x14ac:dyDescent="0.4">
      <c r="B14" t="s">
        <v>167</v>
      </c>
      <c r="D14" s="32">
        <v>20</v>
      </c>
      <c r="E14" s="28">
        <v>216600</v>
      </c>
    </row>
    <row r="15" spans="2:5" x14ac:dyDescent="0.4">
      <c r="B15" t="s">
        <v>162</v>
      </c>
      <c r="D15" s="32">
        <v>37</v>
      </c>
      <c r="E15" s="28">
        <v>568400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>
      <selection activeCell="C4" sqref="C4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4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4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4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4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4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4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4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A3:G14" xr:uid="{25B3FFE0-AF1F-4160-9039-DAA08F3B94F1}">
      <formula1>"소설,취미/레저,컴퓨터,사회과학"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workbookViewId="0">
      <selection activeCell="C3" sqref="C3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55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4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4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4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4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4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4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4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4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4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4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4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AE4BEAB4-CB6B-4AA6-B8DA-BD1095A016BD}">
      <formula1>"소설, 취미/레저, 컴퓨터, 사회과학"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C94"/>
  <sheetViews>
    <sheetView workbookViewId="0">
      <selection activeCell="E15" sqref="E15"/>
    </sheetView>
  </sheetViews>
  <sheetFormatPr defaultRowHeight="17.399999999999999" outlineLevelRow="3" x14ac:dyDescent="0.4"/>
  <cols>
    <col min="1" max="1" width="11.69921875" customWidth="1"/>
    <col min="2" max="2" width="7" customWidth="1"/>
    <col min="3" max="3" width="9.3984375" bestFit="1" customWidth="1"/>
  </cols>
  <sheetData>
    <row r="1" spans="1:3" x14ac:dyDescent="0.4">
      <c r="A1" t="s">
        <v>56</v>
      </c>
    </row>
    <row r="2" spans="1:3" x14ac:dyDescent="0.4">
      <c r="A2" s="1" t="s">
        <v>2</v>
      </c>
      <c r="B2" s="1" t="s">
        <v>4</v>
      </c>
      <c r="C2" s="1" t="s">
        <v>6</v>
      </c>
    </row>
    <row r="3" spans="1:3" hidden="1" outlineLevel="3" x14ac:dyDescent="0.4">
      <c r="A3" s="33"/>
      <c r="B3" s="33">
        <f>오프라인!$E$3</f>
        <v>8</v>
      </c>
      <c r="C3" s="34">
        <f>오프라인!$G$3</f>
        <v>53200</v>
      </c>
    </row>
    <row r="4" spans="1:3" hidden="1" outlineLevel="3" collapsed="1" x14ac:dyDescent="0.4">
      <c r="A4" s="33"/>
      <c r="B4" s="33">
        <f>온라인!$E$3</f>
        <v>10</v>
      </c>
      <c r="C4" s="34">
        <f>온라인!$G$3</f>
        <v>188100</v>
      </c>
    </row>
    <row r="5" spans="1:3" outlineLevel="2" collapsed="1" x14ac:dyDescent="0.4">
      <c r="A5" s="33">
        <v>43831</v>
      </c>
      <c r="B5" s="33">
        <f>MAX(B3:B4)</f>
        <v>10</v>
      </c>
      <c r="C5" s="34">
        <f>MAX(C3:C4)</f>
        <v>188100</v>
      </c>
    </row>
    <row r="6" spans="1:3" hidden="1" outlineLevel="3" x14ac:dyDescent="0.4">
      <c r="A6" s="33"/>
      <c r="B6" s="33">
        <f>오프라인!$E$4</f>
        <v>5</v>
      </c>
      <c r="C6" s="34">
        <f>오프라인!$G$4</f>
        <v>47025</v>
      </c>
    </row>
    <row r="7" spans="1:3" outlineLevel="2" collapsed="1" x14ac:dyDescent="0.4">
      <c r="A7" s="33">
        <v>43842</v>
      </c>
      <c r="B7" s="33">
        <f>MAX(B6)</f>
        <v>5</v>
      </c>
      <c r="C7" s="34">
        <f>MAX(C6)</f>
        <v>47025</v>
      </c>
    </row>
    <row r="8" spans="1:3" hidden="1" outlineLevel="3" x14ac:dyDescent="0.4">
      <c r="A8" s="33"/>
      <c r="B8" s="33">
        <f>오프라인!$E$5</f>
        <v>7</v>
      </c>
      <c r="C8" s="34">
        <f>오프라인!$G$5</f>
        <v>58520</v>
      </c>
    </row>
    <row r="9" spans="1:3" outlineLevel="1" x14ac:dyDescent="0.4">
      <c r="A9" s="33">
        <v>43852</v>
      </c>
      <c r="B9" s="33">
        <f>MAX(B8)</f>
        <v>7</v>
      </c>
      <c r="C9" s="34">
        <f>MAX(C8)</f>
        <v>58520</v>
      </c>
    </row>
    <row r="10" spans="1:3" hidden="1" outlineLevel="3" x14ac:dyDescent="0.4">
      <c r="A10" s="33"/>
      <c r="B10" s="33">
        <f>오프라인!$E$6</f>
        <v>2</v>
      </c>
      <c r="C10" s="34">
        <f>오프라인!$G$6</f>
        <v>28500</v>
      </c>
    </row>
    <row r="11" spans="1:3" outlineLevel="2" collapsed="1" x14ac:dyDescent="0.4">
      <c r="A11" s="33">
        <v>43856</v>
      </c>
      <c r="B11" s="33">
        <f>MAX(B10)</f>
        <v>2</v>
      </c>
      <c r="C11" s="34">
        <f>MAX(C10)</f>
        <v>28500</v>
      </c>
    </row>
    <row r="12" spans="1:3" hidden="1" outlineLevel="3" x14ac:dyDescent="0.4">
      <c r="A12" s="33"/>
      <c r="B12" s="33">
        <f>오프라인!$E$7</f>
        <v>8</v>
      </c>
      <c r="C12" s="34">
        <f>오프라인!$G$7</f>
        <v>75240</v>
      </c>
    </row>
    <row r="13" spans="1:3" outlineLevel="1" x14ac:dyDescent="0.4">
      <c r="A13" s="33">
        <v>43864</v>
      </c>
      <c r="B13" s="33">
        <f>MAX(B12)</f>
        <v>8</v>
      </c>
      <c r="C13" s="34">
        <f>MAX(C12)</f>
        <v>75240</v>
      </c>
    </row>
    <row r="14" spans="1:3" hidden="1" outlineLevel="3" x14ac:dyDescent="0.4">
      <c r="A14" s="33"/>
      <c r="B14" s="33">
        <f>온라인!$E$4</f>
        <v>2</v>
      </c>
      <c r="C14" s="34">
        <f>온라인!$G$4</f>
        <v>35640</v>
      </c>
    </row>
    <row r="15" spans="1:3" outlineLevel="2" collapsed="1" x14ac:dyDescent="0.4">
      <c r="A15" s="33">
        <v>43866</v>
      </c>
      <c r="B15" s="33">
        <f>MAX(B14)</f>
        <v>2</v>
      </c>
      <c r="C15" s="34">
        <f>MAX(C14)</f>
        <v>35640</v>
      </c>
    </row>
    <row r="16" spans="1:3" hidden="1" outlineLevel="3" x14ac:dyDescent="0.4">
      <c r="A16" s="33"/>
      <c r="B16" s="33">
        <f>오프라인!$E$8</f>
        <v>1</v>
      </c>
      <c r="C16" s="34">
        <f>오프라인!$G$8</f>
        <v>15840</v>
      </c>
    </row>
    <row r="17" spans="1:3" hidden="1" outlineLevel="3" collapsed="1" x14ac:dyDescent="0.4">
      <c r="A17" s="33"/>
      <c r="B17" s="33">
        <f>온라인!$E$5</f>
        <v>3</v>
      </c>
      <c r="C17" s="34">
        <f>온라인!$G$5</f>
        <v>26730</v>
      </c>
    </row>
    <row r="18" spans="1:3" x14ac:dyDescent="0.4">
      <c r="A18" s="33">
        <v>43876</v>
      </c>
      <c r="B18" s="33">
        <f>MAX(B16:B17)</f>
        <v>3</v>
      </c>
      <c r="C18" s="34">
        <f>MAX(C16:C17)</f>
        <v>26730</v>
      </c>
    </row>
    <row r="19" spans="1:3" hidden="1" outlineLevel="3" x14ac:dyDescent="0.4">
      <c r="A19" s="33"/>
      <c r="B19" s="33">
        <f>오프라인!$E$9</f>
        <v>5</v>
      </c>
      <c r="C19" s="34">
        <f>오프라인!$G$9</f>
        <v>94050</v>
      </c>
    </row>
    <row r="20" spans="1:3" outlineLevel="2" collapsed="1" x14ac:dyDescent="0.4">
      <c r="A20" s="33">
        <v>43895</v>
      </c>
      <c r="B20" s="33">
        <f>MAX(B19)</f>
        <v>5</v>
      </c>
      <c r="C20" s="34">
        <f>MAX(C19)</f>
        <v>94050</v>
      </c>
    </row>
    <row r="21" spans="1:3" hidden="1" outlineLevel="3" x14ac:dyDescent="0.4">
      <c r="A21" s="33"/>
      <c r="B21" s="33">
        <f>오프라인!$E$10</f>
        <v>4</v>
      </c>
      <c r="C21" s="34">
        <f>오프라인!$G$10</f>
        <v>41800</v>
      </c>
    </row>
    <row r="22" spans="1:3" outlineLevel="1" x14ac:dyDescent="0.4">
      <c r="A22" s="33">
        <v>43896</v>
      </c>
      <c r="B22" s="33">
        <f>MAX(B21)</f>
        <v>4</v>
      </c>
      <c r="C22" s="34">
        <f>MAX(C21)</f>
        <v>41800</v>
      </c>
    </row>
    <row r="23" spans="1:3" hidden="1" outlineLevel="3" x14ac:dyDescent="0.4">
      <c r="A23" s="33"/>
      <c r="B23" s="33">
        <f>오프라인!$E$11</f>
        <v>9</v>
      </c>
      <c r="C23" s="34">
        <f>오프라인!$G$11</f>
        <v>142560</v>
      </c>
    </row>
    <row r="24" spans="1:3" outlineLevel="2" collapsed="1" x14ac:dyDescent="0.4">
      <c r="A24" s="33">
        <v>43912</v>
      </c>
      <c r="B24" s="33">
        <f>MAX(B23)</f>
        <v>9</v>
      </c>
      <c r="C24" s="34">
        <f>MAX(C23)</f>
        <v>142560</v>
      </c>
    </row>
    <row r="25" spans="1:3" hidden="1" outlineLevel="3" x14ac:dyDescent="0.4">
      <c r="A25" s="33"/>
      <c r="B25" s="33">
        <f>오프라인!$E$12</f>
        <v>1</v>
      </c>
      <c r="C25" s="34">
        <f>오프라인!$G$12</f>
        <v>8360</v>
      </c>
    </row>
    <row r="26" spans="1:3" x14ac:dyDescent="0.4">
      <c r="A26" s="33">
        <v>43917</v>
      </c>
      <c r="B26" s="33">
        <f>MAX(B25)</f>
        <v>1</v>
      </c>
      <c r="C26" s="34">
        <f>MAX(C25)</f>
        <v>8360</v>
      </c>
    </row>
    <row r="27" spans="1:3" hidden="1" outlineLevel="3" x14ac:dyDescent="0.4">
      <c r="A27" s="33"/>
      <c r="B27" s="33">
        <f>오프라인!$E$13</f>
        <v>7</v>
      </c>
      <c r="C27" s="34">
        <f>오프라인!$G$13</f>
        <v>79800</v>
      </c>
    </row>
    <row r="28" spans="1:3" outlineLevel="2" collapsed="1" x14ac:dyDescent="0.4">
      <c r="A28" s="33">
        <v>43935</v>
      </c>
      <c r="B28" s="33">
        <f>MAX(B27)</f>
        <v>7</v>
      </c>
      <c r="C28" s="34">
        <f>MAX(C27)</f>
        <v>79800</v>
      </c>
    </row>
    <row r="29" spans="1:3" hidden="1" outlineLevel="3" x14ac:dyDescent="0.4">
      <c r="A29" s="33"/>
      <c r="B29" s="33">
        <f>오프라인!$E$14</f>
        <v>1</v>
      </c>
      <c r="C29" s="34">
        <f>오프라인!$G$14</f>
        <v>14250</v>
      </c>
    </row>
    <row r="30" spans="1:3" outlineLevel="1" x14ac:dyDescent="0.4">
      <c r="A30" s="33">
        <v>43941</v>
      </c>
      <c r="B30" s="33">
        <f>MAX(B29)</f>
        <v>1</v>
      </c>
      <c r="C30" s="34">
        <f>MAX(C29)</f>
        <v>14250</v>
      </c>
    </row>
    <row r="31" spans="1:3" hidden="1" outlineLevel="3" x14ac:dyDescent="0.4">
      <c r="A31" s="33"/>
      <c r="B31" s="33">
        <f>온라인!$E$6</f>
        <v>3</v>
      </c>
      <c r="C31" s="34">
        <f>온라인!$G$6</f>
        <v>30600</v>
      </c>
    </row>
    <row r="32" spans="1:3" outlineLevel="2" collapsed="1" x14ac:dyDescent="0.4">
      <c r="A32" s="33">
        <v>43892</v>
      </c>
      <c r="B32" s="33">
        <f>MAX(B31)</f>
        <v>3</v>
      </c>
      <c r="C32" s="34">
        <f>MAX(C31)</f>
        <v>30600</v>
      </c>
    </row>
    <row r="33" spans="1:3" hidden="1" outlineLevel="3" x14ac:dyDescent="0.4">
      <c r="A33" s="33"/>
      <c r="B33" s="33">
        <f>온라인!$E$7</f>
        <v>6</v>
      </c>
      <c r="C33" s="34">
        <f>온라인!$G$7</f>
        <v>106920</v>
      </c>
    </row>
    <row r="34" spans="1:3" outlineLevel="2" collapsed="1" x14ac:dyDescent="0.4">
      <c r="A34" s="33">
        <v>43905</v>
      </c>
      <c r="B34" s="33">
        <f>MAX(B33)</f>
        <v>6</v>
      </c>
      <c r="C34" s="34">
        <f>MAX(C33)</f>
        <v>106920</v>
      </c>
    </row>
    <row r="35" spans="1:3" hidden="1" outlineLevel="3" x14ac:dyDescent="0.4">
      <c r="A35" s="33"/>
      <c r="B35" s="33">
        <f>온라인!$E$8</f>
        <v>1</v>
      </c>
      <c r="C35" s="34">
        <f>온라인!$G$8</f>
        <v>8500</v>
      </c>
    </row>
    <row r="36" spans="1:3" x14ac:dyDescent="0.4">
      <c r="A36" s="33">
        <v>43907</v>
      </c>
      <c r="B36" s="33">
        <f>MAX(B35)</f>
        <v>1</v>
      </c>
      <c r="C36" s="34">
        <f>MAX(C35)</f>
        <v>8500</v>
      </c>
    </row>
    <row r="37" spans="1:3" hidden="1" outlineLevel="3" x14ac:dyDescent="0.4">
      <c r="A37" s="33"/>
      <c r="B37" s="33">
        <f>온라인!$E$9</f>
        <v>4</v>
      </c>
      <c r="C37" s="34">
        <f>온라인!$G$9</f>
        <v>57800</v>
      </c>
    </row>
    <row r="38" spans="1:3" outlineLevel="2" collapsed="1" x14ac:dyDescent="0.4">
      <c r="A38" s="33">
        <v>43913</v>
      </c>
      <c r="B38" s="33">
        <f>MAX(B37)</f>
        <v>4</v>
      </c>
      <c r="C38" s="34">
        <f>MAX(C37)</f>
        <v>57800</v>
      </c>
    </row>
    <row r="39" spans="1:3" hidden="1" outlineLevel="3" x14ac:dyDescent="0.4">
      <c r="A39" s="33"/>
      <c r="B39" s="33">
        <f>온라인!$E$10</f>
        <v>1</v>
      </c>
      <c r="C39" s="34">
        <f>온라인!$G$10</f>
        <v>18810</v>
      </c>
    </row>
    <row r="40" spans="1:3" hidden="1" outlineLevel="3" collapsed="1" x14ac:dyDescent="0.4">
      <c r="A40" s="33"/>
      <c r="B40" s="33">
        <f>온라인!$E$11</f>
        <v>1</v>
      </c>
      <c r="C40" s="34">
        <f>온라인!$G$11</f>
        <v>10450</v>
      </c>
    </row>
    <row r="41" spans="1:3" outlineLevel="1" x14ac:dyDescent="0.4">
      <c r="A41" s="33">
        <v>43926</v>
      </c>
      <c r="B41" s="33">
        <f>MAX(B39:B40)</f>
        <v>1</v>
      </c>
      <c r="C41" s="34">
        <f>MAX(C39:C40)</f>
        <v>18810</v>
      </c>
    </row>
    <row r="42" spans="1:3" hidden="1" outlineLevel="3" x14ac:dyDescent="0.4">
      <c r="A42" s="33"/>
      <c r="B42" s="33">
        <f>온라인!$E$12</f>
        <v>6</v>
      </c>
      <c r="C42" s="34">
        <f>온라인!$G$12</f>
        <v>11400</v>
      </c>
    </row>
    <row r="43" spans="1:3" outlineLevel="2" collapsed="1" x14ac:dyDescent="0.4">
      <c r="A43" s="33">
        <v>43933</v>
      </c>
      <c r="B43" s="33">
        <f>MAX(B42)</f>
        <v>6</v>
      </c>
      <c r="C43" s="34">
        <f>MAX(C42)</f>
        <v>11400</v>
      </c>
    </row>
    <row r="44" spans="1:3" hidden="1" outlineLevel="3" x14ac:dyDescent="0.4">
      <c r="A44" s="33"/>
      <c r="B44" s="33">
        <f>온라인!$E$13</f>
        <v>10</v>
      </c>
      <c r="C44" s="34">
        <f>온라인!$G$13</f>
        <v>94050</v>
      </c>
    </row>
    <row r="45" spans="1:3" x14ac:dyDescent="0.4">
      <c r="A45" s="33">
        <v>43936</v>
      </c>
      <c r="B45" s="33">
        <f>MAX(B44)</f>
        <v>10</v>
      </c>
      <c r="C45" s="34">
        <f>MAX(C44)</f>
        <v>94050</v>
      </c>
    </row>
    <row r="46" spans="1:3" hidden="1" outlineLevel="3" x14ac:dyDescent="0.4">
      <c r="A46" s="33"/>
      <c r="B46" s="33">
        <f>온라인!$E$14</f>
        <v>12</v>
      </c>
      <c r="C46" s="34">
        <f>온라인!$G$14</f>
        <v>250800</v>
      </c>
    </row>
    <row r="47" spans="1:3" outlineLevel="2" collapsed="1" x14ac:dyDescent="0.4">
      <c r="A47" s="33">
        <v>43972</v>
      </c>
      <c r="B47" s="33">
        <f>MAX(B46)</f>
        <v>12</v>
      </c>
      <c r="C47" s="34">
        <f>MAX(C46)</f>
        <v>250800</v>
      </c>
    </row>
    <row r="48" spans="1:3" outlineLevel="1" x14ac:dyDescent="0.4">
      <c r="A48" s="33"/>
      <c r="B48" s="33"/>
      <c r="C48" s="33"/>
    </row>
    <row r="49" spans="1:3" outlineLevel="2" x14ac:dyDescent="0.4">
      <c r="A49" s="33"/>
      <c r="B49" s="33"/>
      <c r="C49" s="33"/>
    </row>
    <row r="50" spans="1:3" x14ac:dyDescent="0.4">
      <c r="A50" s="33"/>
      <c r="B50" s="33"/>
      <c r="C50" s="33"/>
    </row>
    <row r="51" spans="1:3" outlineLevel="2" x14ac:dyDescent="0.4">
      <c r="A51" s="33"/>
      <c r="B51" s="33"/>
      <c r="C51" s="33"/>
    </row>
    <row r="52" spans="1:3" outlineLevel="1" x14ac:dyDescent="0.4">
      <c r="A52" s="33"/>
      <c r="B52" s="33"/>
      <c r="C52" s="33"/>
    </row>
    <row r="53" spans="1:3" outlineLevel="2" x14ac:dyDescent="0.4">
      <c r="A53" s="33"/>
      <c r="B53" s="33"/>
      <c r="C53" s="33"/>
    </row>
    <row r="54" spans="1:3" x14ac:dyDescent="0.4">
      <c r="A54" s="33"/>
      <c r="B54" s="33"/>
      <c r="C54" s="33"/>
    </row>
    <row r="55" spans="1:3" outlineLevel="2" x14ac:dyDescent="0.4">
      <c r="A55" s="33"/>
      <c r="B55" s="33"/>
      <c r="C55" s="33"/>
    </row>
    <row r="56" spans="1:3" outlineLevel="1" x14ac:dyDescent="0.4">
      <c r="A56" s="33"/>
      <c r="B56" s="33"/>
      <c r="C56" s="33"/>
    </row>
    <row r="57" spans="1:3" outlineLevel="2" x14ac:dyDescent="0.4">
      <c r="A57" s="33"/>
      <c r="B57" s="33"/>
      <c r="C57" s="33"/>
    </row>
    <row r="58" spans="1:3" outlineLevel="1" x14ac:dyDescent="0.4">
      <c r="A58" s="33"/>
      <c r="B58" s="33"/>
      <c r="C58" s="33"/>
    </row>
    <row r="59" spans="1:3" outlineLevel="2" x14ac:dyDescent="0.4">
      <c r="A59" s="33"/>
      <c r="B59" s="33"/>
      <c r="C59" s="33"/>
    </row>
    <row r="60" spans="1:3" x14ac:dyDescent="0.4">
      <c r="A60" s="33"/>
      <c r="B60" s="33"/>
      <c r="C60" s="33"/>
    </row>
    <row r="61" spans="1:3" outlineLevel="2" x14ac:dyDescent="0.4">
      <c r="A61" s="33"/>
      <c r="B61" s="33"/>
      <c r="C61" s="33"/>
    </row>
    <row r="62" spans="1:3" outlineLevel="1" x14ac:dyDescent="0.4">
      <c r="A62" s="33"/>
      <c r="B62" s="33"/>
      <c r="C62" s="33"/>
    </row>
    <row r="63" spans="1:3" outlineLevel="2" x14ac:dyDescent="0.4">
      <c r="A63" s="33"/>
      <c r="B63" s="33"/>
      <c r="C63" s="33"/>
    </row>
    <row r="64" spans="1:3" outlineLevel="2" collapsed="1" x14ac:dyDescent="0.4">
      <c r="A64" s="33"/>
      <c r="B64" s="33"/>
      <c r="C64" s="33"/>
    </row>
    <row r="65" spans="1:3" x14ac:dyDescent="0.4">
      <c r="A65" s="33"/>
      <c r="B65" s="33"/>
      <c r="C65" s="33"/>
    </row>
    <row r="66" spans="1:3" outlineLevel="2" x14ac:dyDescent="0.4">
      <c r="A66" s="33"/>
      <c r="B66" s="33"/>
      <c r="C66" s="33"/>
    </row>
    <row r="67" spans="1:3" outlineLevel="1" x14ac:dyDescent="0.4">
      <c r="A67" s="33"/>
      <c r="B67" s="33"/>
      <c r="C67" s="33"/>
    </row>
    <row r="68" spans="1:3" outlineLevel="2" x14ac:dyDescent="0.4">
      <c r="A68" s="33"/>
      <c r="B68" s="33"/>
      <c r="C68" s="33"/>
    </row>
    <row r="69" spans="1:3" x14ac:dyDescent="0.4">
      <c r="A69" s="33"/>
      <c r="B69" s="33"/>
      <c r="C69" s="33"/>
    </row>
    <row r="70" spans="1:3" outlineLevel="2" x14ac:dyDescent="0.4">
      <c r="A70" s="33"/>
      <c r="B70" s="33"/>
      <c r="C70" s="33"/>
    </row>
    <row r="71" spans="1:3" outlineLevel="1" x14ac:dyDescent="0.4">
      <c r="A71" s="33"/>
      <c r="B71" s="33"/>
      <c r="C71" s="33"/>
    </row>
    <row r="73" spans="1:3" outlineLevel="1" x14ac:dyDescent="0.4"/>
    <row r="75" spans="1:3" outlineLevel="1" x14ac:dyDescent="0.4"/>
    <row r="77" spans="1:3" outlineLevel="1" x14ac:dyDescent="0.4"/>
    <row r="79" spans="1:3" outlineLevel="1" x14ac:dyDescent="0.4"/>
    <row r="81" outlineLevel="1" x14ac:dyDescent="0.4"/>
    <row r="83" outlineLevel="1" x14ac:dyDescent="0.4"/>
    <row r="85" outlineLevel="1" x14ac:dyDescent="0.4"/>
    <row r="87" outlineLevel="1" x14ac:dyDescent="0.4"/>
    <row r="88" outlineLevel="1" collapsed="1" x14ac:dyDescent="0.4"/>
    <row r="90" outlineLevel="1" x14ac:dyDescent="0.4"/>
    <row r="92" outlineLevel="1" x14ac:dyDescent="0.4"/>
    <row r="94" outlineLevel="1" x14ac:dyDescent="0.4"/>
  </sheetData>
  <dataConsolidate function="max" leftLabels="1" topLabels="1" link="1">
    <dataRefs count="2">
      <dataRef ref="A2:G14" sheet="오프라인"/>
      <dataRef ref="A2:G14" sheet="온라인"/>
    </dataRefs>
  </dataConsolidate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topLeftCell="A6" workbookViewId="0">
      <selection activeCell="M11" sqref="M11"/>
    </sheetView>
  </sheetViews>
  <sheetFormatPr defaultRowHeight="17.399999999999999" x14ac:dyDescent="0.4"/>
  <cols>
    <col min="4" max="4" width="9.3984375" bestFit="1" customWidth="1"/>
  </cols>
  <sheetData>
    <row r="2" spans="2:4" x14ac:dyDescent="0.4">
      <c r="B2" t="s">
        <v>50</v>
      </c>
    </row>
    <row r="3" spans="2:4" x14ac:dyDescent="0.4">
      <c r="B3" s="1" t="s">
        <v>2</v>
      </c>
      <c r="C3" s="1" t="s">
        <v>4</v>
      </c>
      <c r="D3" s="1" t="s">
        <v>6</v>
      </c>
    </row>
    <row r="4" spans="2:4" x14ac:dyDescent="0.4">
      <c r="B4" s="1" t="s">
        <v>14</v>
      </c>
      <c r="C4" s="1">
        <v>21</v>
      </c>
      <c r="D4" s="3">
        <v>327690</v>
      </c>
    </row>
    <row r="5" spans="2:4" x14ac:dyDescent="0.4">
      <c r="B5" s="1" t="s">
        <v>20</v>
      </c>
      <c r="C5" s="1">
        <v>37</v>
      </c>
      <c r="D5" s="3">
        <v>533180</v>
      </c>
    </row>
    <row r="6" spans="2:4" x14ac:dyDescent="0.4">
      <c r="B6" s="1" t="s">
        <v>11</v>
      </c>
      <c r="C6" s="1">
        <v>22</v>
      </c>
      <c r="D6" s="3">
        <v>226535</v>
      </c>
    </row>
    <row r="7" spans="2:4" x14ac:dyDescent="0.4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workbookViewId="0">
      <selection activeCell="I6" sqref="I6"/>
    </sheetView>
  </sheetViews>
  <sheetFormatPr defaultRowHeight="17.399999999999999" x14ac:dyDescent="0.4"/>
  <cols>
    <col min="1" max="1" width="3.69921875" customWidth="1"/>
    <col min="3" max="3" width="10.3984375" customWidth="1"/>
    <col min="5" max="5" width="18.8984375" bestFit="1" customWidth="1"/>
    <col min="6" max="6" width="2" customWidth="1"/>
    <col min="7" max="7" width="10.8984375" customWidth="1"/>
  </cols>
  <sheetData>
    <row r="2" spans="2:5" x14ac:dyDescent="0.4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4">
      <c r="B3" s="29" t="s">
        <v>13</v>
      </c>
      <c r="C3" s="1" t="s">
        <v>14</v>
      </c>
      <c r="D3" s="1" t="s">
        <v>16</v>
      </c>
      <c r="E3" s="35">
        <v>58800</v>
      </c>
    </row>
    <row r="4" spans="2:5" x14ac:dyDescent="0.4">
      <c r="B4" s="29" t="s">
        <v>22</v>
      </c>
      <c r="C4" s="1" t="s">
        <v>11</v>
      </c>
      <c r="D4" s="1" t="s">
        <v>23</v>
      </c>
      <c r="E4" s="35">
        <v>10000</v>
      </c>
    </row>
    <row r="5" spans="2:5" x14ac:dyDescent="0.4">
      <c r="B5" s="29" t="s">
        <v>36</v>
      </c>
      <c r="C5" s="1" t="s">
        <v>14</v>
      </c>
      <c r="D5" s="1" t="s">
        <v>38</v>
      </c>
      <c r="E5" s="35">
        <v>17600</v>
      </c>
    </row>
    <row r="6" spans="2:5" x14ac:dyDescent="0.4">
      <c r="B6" s="29" t="s">
        <v>39</v>
      </c>
      <c r="C6" s="1" t="s">
        <v>14</v>
      </c>
      <c r="D6" s="1" t="s">
        <v>15</v>
      </c>
      <c r="E6" s="35">
        <v>17600</v>
      </c>
    </row>
    <row r="7" spans="2:5" x14ac:dyDescent="0.4">
      <c r="B7" s="29" t="s">
        <v>7</v>
      </c>
      <c r="C7" s="1" t="s">
        <v>8</v>
      </c>
      <c r="D7" s="1" t="s">
        <v>9</v>
      </c>
      <c r="E7" s="35">
        <v>39800</v>
      </c>
    </row>
    <row r="8" spans="2:5" x14ac:dyDescent="0.4">
      <c r="B8" s="29" t="s">
        <v>41</v>
      </c>
      <c r="C8" s="1" t="s">
        <v>20</v>
      </c>
      <c r="D8" s="1" t="s">
        <v>42</v>
      </c>
      <c r="E8" s="35">
        <v>7000</v>
      </c>
    </row>
    <row r="9" spans="2:5" x14ac:dyDescent="0.4">
      <c r="B9" s="29" t="s">
        <v>49</v>
      </c>
      <c r="C9" s="1" t="s">
        <v>11</v>
      </c>
      <c r="D9" s="1" t="s">
        <v>12</v>
      </c>
      <c r="E9" s="35">
        <v>9900</v>
      </c>
    </row>
    <row r="10" spans="2:5" x14ac:dyDescent="0.4">
      <c r="B10" s="29" t="s">
        <v>18</v>
      </c>
      <c r="C10" s="1" t="s">
        <v>14</v>
      </c>
      <c r="D10" s="1" t="s">
        <v>19</v>
      </c>
      <c r="E10" s="35">
        <v>62800</v>
      </c>
    </row>
    <row r="11" spans="2:5" x14ac:dyDescent="0.4">
      <c r="B11" s="29" t="s">
        <v>26</v>
      </c>
      <c r="C11" s="1" t="s">
        <v>20</v>
      </c>
      <c r="D11" s="1" t="s">
        <v>27</v>
      </c>
      <c r="E11" s="35">
        <v>17000</v>
      </c>
    </row>
    <row r="12" spans="2:5" x14ac:dyDescent="0.4">
      <c r="B12" s="29" t="s">
        <v>32</v>
      </c>
      <c r="C12" s="1" t="s">
        <v>11</v>
      </c>
      <c r="D12" s="1" t="s">
        <v>33</v>
      </c>
      <c r="E12" s="35">
        <v>9900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4" name="Button 4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3</vt:i4>
      </vt:variant>
    </vt:vector>
  </HeadingPairs>
  <TitlesOfParts>
    <vt:vector size="13" baseType="lpstr">
      <vt:lpstr>기본작업-1</vt:lpstr>
      <vt:lpstr>기본작업-2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태형 김</cp:lastModifiedBy>
  <cp:lastPrinted>2025-04-28T12:46:58Z</cp:lastPrinted>
  <dcterms:created xsi:type="dcterms:W3CDTF">2023-08-09T00:13:15Z</dcterms:created>
  <dcterms:modified xsi:type="dcterms:W3CDTF">2025-04-28T13:59:16Z</dcterms:modified>
</cp:coreProperties>
</file>