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고도영\Desktop\02 최신기출유형\09회\"/>
    </mc:Choice>
  </mc:AlternateContent>
  <xr:revisionPtr revIDLastSave="0" documentId="13_ncr:1_{D3F4DFAD-3713-4A49-AF1E-8D798A2DA5EF}" xr6:coauthVersionLast="47" xr6:coauthVersionMax="47" xr10:uidLastSave="{00000000-0000-0000-0000-000000000000}"/>
  <bookViews>
    <workbookView xWindow="-120" yWindow="-120" windowWidth="29040" windowHeight="15840" firstSheet="1" activeTab="1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 a="1"/>
  <c r="I35" i="1" s="1"/>
  <c r="J32" i="1" a="1"/>
  <c r="J32" i="1" s="1"/>
  <c r="J31" i="1" a="1"/>
  <c r="J31" i="1" s="1"/>
  <c r="D31" i="1" a="1"/>
  <c r="D31" i="1" s="1"/>
  <c r="E31" i="1" a="1"/>
  <c r="E31" i="1" s="1"/>
  <c r="F31" i="1" a="1"/>
  <c r="F31" i="1"/>
  <c r="D32" i="1" a="1"/>
  <c r="D32" i="1" s="1"/>
  <c r="E32" i="1" a="1"/>
  <c r="E32" i="1" s="1"/>
  <c r="F32" i="1" a="1"/>
  <c r="F32" i="1"/>
  <c r="D33" i="1" a="1"/>
  <c r="D33" i="1" s="1"/>
  <c r="E33" i="1" a="1"/>
  <c r="E33" i="1" s="1"/>
  <c r="F33" i="1" a="1"/>
  <c r="F33" i="1" s="1"/>
  <c r="D34" i="1" a="1"/>
  <c r="D34" i="1" s="1"/>
  <c r="E34" i="1" a="1"/>
  <c r="E34" i="1" s="1"/>
  <c r="F34" i="1" a="1"/>
  <c r="F34" i="1" s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C3" i="5"/>
  <c r="C5" i="5" s="1"/>
  <c r="D3" i="5"/>
  <c r="C4" i="5"/>
  <c r="D4" i="5"/>
  <c r="D5" i="5"/>
  <c r="C6" i="5"/>
  <c r="C7" i="5" s="1"/>
  <c r="D6" i="5"/>
  <c r="D7" i="5"/>
  <c r="C8" i="5"/>
  <c r="D8" i="5"/>
  <c r="D9" i="5" s="1"/>
  <c r="C9" i="5"/>
  <c r="C10" i="5"/>
  <c r="D10" i="5"/>
  <c r="C11" i="5"/>
  <c r="D11" i="5"/>
  <c r="C12" i="5"/>
  <c r="C13" i="5" s="1"/>
  <c r="D12" i="5"/>
  <c r="D13" i="5"/>
  <c r="C14" i="5"/>
  <c r="D14" i="5"/>
  <c r="D15" i="5" s="1"/>
  <c r="C15" i="5"/>
  <c r="C16" i="5"/>
  <c r="D16" i="5"/>
  <c r="D18" i="5" s="1"/>
  <c r="C17" i="5"/>
  <c r="D17" i="5"/>
  <c r="C18" i="5"/>
  <c r="C19" i="5"/>
  <c r="D19" i="5"/>
  <c r="C20" i="5"/>
  <c r="D20" i="5"/>
  <c r="C21" i="5"/>
  <c r="C22" i="5" s="1"/>
  <c r="D21" i="5"/>
  <c r="D22" i="5"/>
  <c r="C23" i="5"/>
  <c r="D23" i="5"/>
  <c r="D24" i="5" s="1"/>
  <c r="C24" i="5"/>
  <c r="C25" i="5"/>
  <c r="D25" i="5"/>
  <c r="C26" i="5"/>
  <c r="D26" i="5"/>
  <c r="C27" i="5"/>
  <c r="C28" i="5" s="1"/>
  <c r="D27" i="5"/>
  <c r="D28" i="5"/>
  <c r="C29" i="5"/>
  <c r="D29" i="5"/>
  <c r="D30" i="5" s="1"/>
  <c r="C30" i="5"/>
  <c r="C31" i="5"/>
  <c r="D31" i="5"/>
  <c r="C32" i="5"/>
  <c r="D32" i="5"/>
  <c r="C33" i="5"/>
  <c r="C34" i="5" s="1"/>
  <c r="D33" i="5"/>
  <c r="D34" i="5"/>
  <c r="C35" i="5"/>
  <c r="D35" i="5"/>
  <c r="D36" i="5" s="1"/>
  <c r="C36" i="5"/>
  <c r="C37" i="5"/>
  <c r="D37" i="5"/>
  <c r="C38" i="5"/>
  <c r="D38" i="5"/>
  <c r="C39" i="5"/>
  <c r="C41" i="5" s="1"/>
  <c r="C40" i="5"/>
  <c r="D39" i="5"/>
  <c r="D40" i="5"/>
  <c r="D41" i="5"/>
  <c r="C42" i="5"/>
  <c r="C43" i="5" s="1"/>
  <c r="D42" i="5"/>
  <c r="D43" i="5"/>
  <c r="C44" i="5"/>
  <c r="D44" i="5"/>
  <c r="D45" i="5" s="1"/>
  <c r="C45" i="5"/>
  <c r="C46" i="5"/>
  <c r="D46" i="5"/>
  <c r="C47" i="5"/>
  <c r="D47" i="5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8" i="1" a="1"/>
  <c r="J11" i="1" a="1"/>
  <c r="J14" i="1" a="1"/>
  <c r="J17" i="1" a="1"/>
  <c r="J20" i="1" a="1"/>
  <c r="J23" i="1" a="1"/>
  <c r="J9" i="1" a="1"/>
  <c r="J12" i="1" a="1"/>
  <c r="J18" i="1" a="1"/>
  <c r="J24" i="1" a="1"/>
  <c r="J6" i="1" a="1"/>
  <c r="J15" i="1" a="1"/>
  <c r="J21" i="1" a="1"/>
  <c r="J27" i="1" a="1"/>
  <c r="J10" i="1" a="1"/>
  <c r="J13" i="1" a="1"/>
  <c r="J19" i="1" a="1"/>
  <c r="J25" i="1" a="1"/>
  <c r="J26" i="1" a="1"/>
  <c r="J7" i="1" a="1"/>
  <c r="J16" i="1" a="1"/>
  <c r="J22" i="1" a="1"/>
  <c r="J4" i="1" a="1"/>
  <c r="J22" i="1" l="1"/>
  <c r="J16" i="1"/>
  <c r="J7" i="1"/>
  <c r="J26" i="1"/>
  <c r="J25" i="1"/>
  <c r="J19" i="1"/>
  <c r="J13" i="1"/>
  <c r="J10" i="1"/>
  <c r="J27" i="1"/>
  <c r="J21" i="1"/>
  <c r="J15" i="1"/>
  <c r="J6" i="1"/>
  <c r="J24" i="1"/>
  <c r="J18" i="1"/>
  <c r="J12" i="1"/>
  <c r="J9" i="1"/>
  <c r="J23" i="1"/>
  <c r="J20" i="1"/>
  <c r="J17" i="1"/>
  <c r="J14" i="1"/>
  <c r="J11" i="1"/>
  <c r="J8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D2B41A7-75A0-45E5-9FEA-6070CA6D2D5E}" keepAlive="1" name="쿼리 - 상반기판매" description="통합 문서의 '상반기판매' 쿼리에 대한 연결입니다." type="5" refreshedVersion="8" background="1">
    <dbPr connection="Provider=Microsoft.Mashup.OleDb.1;Data Source=$Workbook$;Location=상반기판매;Extended Properties=&quot;&quot;" command="SELECT * FROM [상반기판매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<sst xmlns="http://schemas.openxmlformats.org/spreadsheetml/2006/main" count="379" uniqueCount="79">
  <si>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</si>
  <si>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</si>
  <si>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</si>
  <si>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</si>
  <si>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</si>
  <si>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</si>
  <si>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</si>
  <si>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</si>
  <si>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</si>
  <si>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</si>
  <si>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</si>
  <si>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</si>
  <si>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</si>
  <si>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</si>
  <si>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</si>
  <si>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</si>
  <si>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</si>
  <si>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</si>
  <si>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</si>
  <si>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</si>
  <si>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</si>
  <si>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</si>
  <si>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</si>
  <si>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</si>
  <si>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</si>
  <si>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</si>
  <si>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</si>
  <si>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</si>
  <si>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</si>
  <si>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</si>
  <si>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</si>
  <si>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</si>
  <si>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</si>
  <si>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</si>
  <si>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</si>
  <si>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</si>
  <si>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</si>
  <si>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</si>
  <si>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</si>
  <si>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</si>
  <si>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</si>
  <si>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</si>
  <si>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</si>
  <si>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</si>
  <si>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</si>
  <si>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</si>
  <si>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</si>
  <si>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</si>
  <si>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</si>
  <si>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</si>
  <si>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</si>
  <si>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</si>
  <si>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</si>
  <si>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</si>
  <si>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</si>
  <si>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</si>
  <si>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</si>
  <si>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</si>
  <si>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</si>
  <si>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</si>
  <si>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</si>
  <si>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</si>
  <si>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</si>
  <si>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</si>
  <si>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</si>
  <si>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</si>
  <si>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판매일</t>
    <phoneticPr fontId="1" type="noConversion"/>
  </si>
  <si>
    <t>분류</t>
    <phoneticPr fontId="1" type="noConversion"/>
  </si>
  <si>
    <t>도서번호</t>
    <phoneticPr fontId="1" type="noConversion"/>
  </si>
  <si>
    <t>수량</t>
    <phoneticPr fontId="1" type="noConversion"/>
  </si>
  <si>
    <t>판매금액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</si>
  <si>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</si>
  <si>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</si>
  <si>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</si>
  <si>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</si>
  <si>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</si>
  <si>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</si>
  <si>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</si>
  <si>
    <t>판매수량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</si>
</sst>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@&quot;님&quot;"/>
    <numFmt numFmtId="178" formatCode="[Red][&gt;=50000]#,###&quot;원&quot;\ &quot;[10%할인]&quot;;[&gt;=10000]#,###&quot;원&quot;\ &quot;[5%할인]&quot;;#,###&quot;원&quot;\ &quot;[할인안됨]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2">
    <cellStyle name="쉼표 [0]" xfId="1" builtinId="6"/>
    <cellStyle name="표준" xfId="0" builtinId="0"/>
  </cellStyles>
  <dxfs count="3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판매수량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2344239"/>
        <c:axId val="622343759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622343759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22344239"/>
        <c:crosses val="max"/>
        <c:crossBetween val="between"/>
      </c:valAx>
      <c:catAx>
        <c:axId val="62234423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22343759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7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고도영" refreshedDate="45538.652029282406" backgroundQuery="1" createdVersion="8" refreshedVersion="8" minRefreshableVersion="3" recordCount="24" xr:uid="{F507281A-6B26-45CB-A3B5-1D86100042AB}">
  <cacheSource type="external" connectionId="1"/>
  <cacheFields count="5">
    <cacheField name="분류" numFmtId="0">
      <sharedItems count="4">
        <s v="컴퓨터"/>
        <s v="소설"/>
        <s v="취미/레저"/>
        <s v="사회과학"/>
      </sharedItems>
    </cacheField>
    <cacheField name="고객코드" numFmtId="0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4"/>
    </cacheField>
    <cacheField name="수량" numFmtId="0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금액" numFmtId="0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0"/>
    <x v="1"/>
    <x v="4"/>
    <x v="4"/>
  </r>
  <r>
    <x v="0"/>
    <x v="4"/>
    <x v="5"/>
    <x v="5"/>
  </r>
  <r>
    <x v="2"/>
    <x v="5"/>
    <x v="3"/>
    <x v="6"/>
  </r>
  <r>
    <x v="1"/>
    <x v="6"/>
    <x v="6"/>
    <x v="7"/>
  </r>
  <r>
    <x v="1"/>
    <x v="7"/>
    <x v="7"/>
    <x v="8"/>
  </r>
  <r>
    <x v="2"/>
    <x v="8"/>
    <x v="1"/>
    <x v="9"/>
  </r>
  <r>
    <x v="2"/>
    <x v="9"/>
    <x v="7"/>
    <x v="10"/>
  </r>
  <r>
    <x v="1"/>
    <x v="10"/>
    <x v="8"/>
    <x v="11"/>
  </r>
  <r>
    <x v="3"/>
    <x v="3"/>
    <x v="9"/>
    <x v="12"/>
  </r>
  <r>
    <x v="0"/>
    <x v="3"/>
    <x v="0"/>
    <x v="1"/>
  </r>
  <r>
    <x v="3"/>
    <x v="6"/>
    <x v="5"/>
    <x v="13"/>
  </r>
  <r>
    <x v="3"/>
    <x v="11"/>
    <x v="10"/>
    <x v="14"/>
  </r>
  <r>
    <x v="2"/>
    <x v="12"/>
    <x v="6"/>
    <x v="15"/>
  </r>
  <r>
    <x v="1"/>
    <x v="11"/>
    <x v="2"/>
    <x v="16"/>
  </r>
  <r>
    <x v="3"/>
    <x v="13"/>
    <x v="6"/>
    <x v="17"/>
  </r>
  <r>
    <x v="0"/>
    <x v="14"/>
    <x v="9"/>
    <x v="18"/>
  </r>
  <r>
    <x v="2"/>
    <x v="15"/>
    <x v="6"/>
    <x v="19"/>
  </r>
  <r>
    <x v="2"/>
    <x v="13"/>
    <x v="6"/>
    <x v="20"/>
  </r>
  <r>
    <x v="1"/>
    <x v="16"/>
    <x v="4"/>
    <x v="21"/>
  </r>
  <r>
    <x v="0"/>
    <x v="16"/>
    <x v="6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1AD033-83B7-45D8-96A8-2689A68D5DF4}" name="피벗 테이블1" cacheId="4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5">
    <pivotField axis="axisPage" compact="0" multipleItemSelectionAllowed="1" showAll="0">
      <items count="5">
        <item h="1" x="3"/>
        <item x="1"/>
        <item h="1" x="2"/>
        <item h="1" x="0"/>
        <item t="default"/>
      </items>
    </pivotField>
    <pivotField axis="axisRow" compact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dataField="1" compact="0" showAll="0"/>
    <pivotField dataField="1" compact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4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합계 : 수량" fld="2" baseField="0" baseItem="0"/>
    <dataField name="합계 : 금액" fld="3" baseField="1" baseItem="5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I36"/>
  <sheetViews>
    <sheetView workbookViewId="0">
      <selection activeCell="D4" sqref="D4"/>
    </sheetView>
  </sheetViews>
  <sheetFormatPr defaultRowHeight="16.5" x14ac:dyDescent="0.3"/>
  <cols>
    <col min="1" max="1" width="13.25" bestFit="1" customWidth="1"/>
    <col min="3" max="3" width="9.75" bestFit="1" customWidth="1"/>
    <col min="6" max="6" width="9.125" bestFit="1" customWidth="1"/>
    <col min="7" max="7" width="11.25" bestFit="1" customWidth="1"/>
    <col min="8" max="9" width="11.125" bestFit="1" customWidth="1"/>
  </cols>
  <sheetData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9" x14ac:dyDescent="0.3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  <c r="H3" s="4"/>
    </row>
    <row r="4" spans="1:9" x14ac:dyDescent="0.3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  <c r="I4" s="4"/>
    </row>
    <row r="5" spans="1:9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9" x14ac:dyDescent="0.3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9" x14ac:dyDescent="0.3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  <c r="I7" s="4"/>
    </row>
    <row r="8" spans="1:9" x14ac:dyDescent="0.3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  <c r="I8" s="4"/>
    </row>
    <row r="9" spans="1:9" x14ac:dyDescent="0.3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9" x14ac:dyDescent="0.3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9" x14ac:dyDescent="0.3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9" x14ac:dyDescent="0.3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9" x14ac:dyDescent="0.3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9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9" x14ac:dyDescent="0.3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9" x14ac:dyDescent="0.3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3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3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3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3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3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3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3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3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3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3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3">
      <c r="A28" t="s">
        <v>65</v>
      </c>
    </row>
    <row r="29" spans="1:7" x14ac:dyDescent="0.3">
      <c r="A29" t="b">
        <f>AND(G3&gt;=AVERAGE($G$3:$G$26),OR(C3="컴퓨터",C3="사회과학"))</f>
        <v>1</v>
      </c>
    </row>
    <row r="31" spans="1:7" x14ac:dyDescent="0.3">
      <c r="A31" t="s">
        <v>66</v>
      </c>
      <c r="B31" t="s">
        <v>67</v>
      </c>
      <c r="C31" t="s">
        <v>68</v>
      </c>
      <c r="D31" t="s">
        <v>69</v>
      </c>
      <c r="E31" t="s">
        <v>70</v>
      </c>
    </row>
    <row r="32" spans="1:7" x14ac:dyDescent="0.3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3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3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3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3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OR($A3=MIN($A$3:$A$26),$A3=MAX($A$3:$A$26))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abSelected="1" workbookViewId="0">
      <selection activeCell="L30" sqref="L30"/>
    </sheetView>
  </sheetViews>
  <sheetFormatPr defaultRowHeight="16.5" x14ac:dyDescent="0.3"/>
  <cols>
    <col min="1" max="1" width="4.5" customWidth="1"/>
    <col min="2" max="2" width="10.75" customWidth="1"/>
    <col min="3" max="3" width="9.5" customWidth="1"/>
    <col min="4" max="4" width="9.875" customWidth="1"/>
    <col min="5" max="6" width="11.375" customWidth="1"/>
    <col min="8" max="8" width="9.125" bestFit="1" customWidth="1"/>
    <col min="9" max="9" width="13.75" bestFit="1" customWidth="1"/>
    <col min="10" max="10" width="11.875" customWidth="1"/>
  </cols>
  <sheetData>
    <row r="2" spans="2:10" x14ac:dyDescent="0.3">
      <c r="B2" t="s">
        <v>50</v>
      </c>
      <c r="I2" t="s">
        <v>51</v>
      </c>
      <c r="J2" s="4">
        <v>43921</v>
      </c>
    </row>
    <row r="3" spans="2:10" x14ac:dyDescent="0.3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3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3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3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3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3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3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3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3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3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3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3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3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3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3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3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3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3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3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3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3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3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3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3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3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3">
      <c r="B29" t="s">
        <v>55</v>
      </c>
      <c r="H29" t="s">
        <v>56</v>
      </c>
    </row>
    <row r="30" spans="2:10" x14ac:dyDescent="0.3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3">
      <c r="B31" s="1">
        <v>1</v>
      </c>
      <c r="C31" s="6">
        <f t="array" ref="C31">SUM((MONTH($E$4:$E$27)=$B31)*($B$4:$B$27=C$30))</f>
        <v>2</v>
      </c>
      <c r="D31" s="6">
        <f t="array" ref="D31">SUM((MONTH($E$4:$E$27)=$B31)*($B$4:$B$27=D$30))</f>
        <v>2</v>
      </c>
      <c r="E31" s="6">
        <f t="array" ref="E31">SUM((MONTH($E$4:$E$27)=$B31)*($B$4:$B$27=E$30))</f>
        <v>1</v>
      </c>
      <c r="F31" s="6">
        <f t="array" ref="F31">SUM((MONTH($E$4:$E$27)=$B31)*($B$4:$B$27=F$30))</f>
        <v>0</v>
      </c>
      <c r="H31" s="1" t="s">
        <v>60</v>
      </c>
      <c r="I31" s="1" t="s">
        <v>61</v>
      </c>
      <c r="J31" s="7">
        <f t="array" ref="J31">MAX(IF(LEFT($C$4:$C$27)=$H31,$H$4:$H$27))</f>
        <v>22000</v>
      </c>
    </row>
    <row r="32" spans="2:10" x14ac:dyDescent="0.3">
      <c r="B32" s="1">
        <v>2</v>
      </c>
      <c r="C32" s="6">
        <f t="array" ref="C32">SUM((MONTH($E$4:$E$27)=$B32)*($B$4:$B$27=C$30))</f>
        <v>1</v>
      </c>
      <c r="D32" s="6">
        <f t="array" ref="D32">SUM((MONTH($E$4:$E$27)=$B32)*($B$4:$B$27=D$30))</f>
        <v>1</v>
      </c>
      <c r="E32" s="6">
        <f t="array" ref="E32">SUM((MONTH($E$4:$E$27)=$B32)*($B$4:$B$27=E$30))</f>
        <v>0</v>
      </c>
      <c r="F32" s="6">
        <f t="array" ref="F32">SUM((MONTH($E$4:$E$27)=$B32)*($B$4:$B$27=F$30))</f>
        <v>3</v>
      </c>
      <c r="H32" s="1" t="s">
        <v>62</v>
      </c>
      <c r="I32" s="1" t="s">
        <v>63</v>
      </c>
      <c r="J32" s="7">
        <f t="array" ref="J32">MAX(IF(LEFT($C$4:$C$27)=$H32,$H$4:$H$27))</f>
        <v>19800</v>
      </c>
    </row>
    <row r="33" spans="2:9" x14ac:dyDescent="0.3">
      <c r="B33" s="1">
        <v>3</v>
      </c>
      <c r="C33" s="6">
        <f t="array" ref="C33">SUM((MONTH($E$4:$E$27)=$B33)*($B$4:$B$27=C$30))</f>
        <v>0</v>
      </c>
      <c r="D33" s="6">
        <f t="array" ref="D33">SUM((MONTH($E$4:$E$27)=$B33)*($B$4:$B$27=D$30))</f>
        <v>2</v>
      </c>
      <c r="E33" s="6">
        <f t="array" ref="E33">SUM((MONTH($E$4:$E$27)=$B33)*($B$4:$B$27=E$30))</f>
        <v>4</v>
      </c>
      <c r="F33" s="6">
        <f t="array" ref="F33">SUM((MONTH($E$4:$E$27)=$B33)*($B$4:$B$27=F$30))</f>
        <v>2</v>
      </c>
    </row>
    <row r="34" spans="2:9" x14ac:dyDescent="0.3">
      <c r="B34" s="1">
        <v>4</v>
      </c>
      <c r="C34" s="6">
        <f t="array" ref="C34">SUM((MONTH($E$4:$E$27)=$B34)*($B$4:$B$27=C$30))</f>
        <v>3</v>
      </c>
      <c r="D34" s="6">
        <f t="array" ref="D34">SUM((MONTH($E$4:$E$27)=$B34)*($B$4:$B$27=D$30))</f>
        <v>1</v>
      </c>
      <c r="E34" s="6">
        <f t="array" ref="E34">SUM((MONTH($E$4:$E$27)=$B34)*($B$4:$B$27=E$30))</f>
        <v>2</v>
      </c>
      <c r="F34" s="6">
        <f t="array" ref="F34">SUM((MONTH($E$4:$E$27)=$B34)*($B$4:$B$27=F$30))</f>
        <v>0</v>
      </c>
      <c r="H34" t="s">
        <v>64</v>
      </c>
    </row>
    <row r="35" spans="2:9" x14ac:dyDescent="0.3">
      <c r="H35" s="5" t="s">
        <v>1</v>
      </c>
      <c r="I35" s="17" t="str" cm="1">
        <f t="array" ref="I35">INDEX($B$4:$J$27,MATCH(MAX(($B$4:$B$27="취미/레저")*$I$4:$I$27),$I$4:$I$27,0),2)</f>
        <v>O051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I14" sqref="I14"/>
    </sheetView>
  </sheetViews>
  <sheetFormatPr defaultRowHeight="16.5" x14ac:dyDescent="0.3"/>
  <cols>
    <col min="1" max="1" width="2.875" customWidth="1"/>
    <col min="2" max="3" width="11.25" bestFit="1" customWidth="1"/>
    <col min="4" max="4" width="11.125" bestFit="1" customWidth="1"/>
    <col min="5" max="5" width="12.125" bestFit="1" customWidth="1"/>
  </cols>
  <sheetData>
    <row r="2" spans="2:5" x14ac:dyDescent="0.3">
      <c r="B2" s="9" t="s">
        <v>2</v>
      </c>
      <c r="C2" t="s">
        <v>20</v>
      </c>
    </row>
    <row r="4" spans="2:5" x14ac:dyDescent="0.3">
      <c r="B4" s="9" t="s">
        <v>74</v>
      </c>
      <c r="C4" s="9" t="s">
        <v>1</v>
      </c>
      <c r="D4" t="s">
        <v>72</v>
      </c>
      <c r="E4" t="s">
        <v>73</v>
      </c>
    </row>
    <row r="5" spans="2:5" x14ac:dyDescent="0.3">
      <c r="B5" t="s">
        <v>61</v>
      </c>
      <c r="D5" s="10"/>
      <c r="E5" s="11"/>
    </row>
    <row r="6" spans="2:5" x14ac:dyDescent="0.3">
      <c r="C6" t="s">
        <v>18</v>
      </c>
      <c r="D6" s="10">
        <v>1</v>
      </c>
      <c r="E6" s="11">
        <v>19800</v>
      </c>
    </row>
    <row r="7" spans="2:5" x14ac:dyDescent="0.3">
      <c r="C7" t="s">
        <v>26</v>
      </c>
      <c r="D7" s="10">
        <v>4</v>
      </c>
      <c r="E7" s="11">
        <v>68000</v>
      </c>
    </row>
    <row r="8" spans="2:5" x14ac:dyDescent="0.3">
      <c r="C8" t="s">
        <v>30</v>
      </c>
      <c r="D8" s="10">
        <v>12</v>
      </c>
      <c r="E8" s="11">
        <v>264000</v>
      </c>
    </row>
    <row r="9" spans="2:5" x14ac:dyDescent="0.3">
      <c r="B9" t="s">
        <v>75</v>
      </c>
      <c r="D9" s="10">
        <v>17</v>
      </c>
      <c r="E9" s="11">
        <v>351800</v>
      </c>
    </row>
    <row r="10" spans="2:5" x14ac:dyDescent="0.3">
      <c r="B10" t="s">
        <v>63</v>
      </c>
      <c r="D10" s="10"/>
      <c r="E10" s="11"/>
    </row>
    <row r="11" spans="2:5" x14ac:dyDescent="0.3">
      <c r="C11" t="s">
        <v>36</v>
      </c>
      <c r="D11" s="10">
        <v>7</v>
      </c>
      <c r="E11" s="11">
        <v>61600</v>
      </c>
    </row>
    <row r="12" spans="2:5" x14ac:dyDescent="0.3">
      <c r="C12" t="s">
        <v>41</v>
      </c>
      <c r="D12" s="10">
        <v>8</v>
      </c>
      <c r="E12" s="11">
        <v>56000</v>
      </c>
    </row>
    <row r="13" spans="2:5" x14ac:dyDescent="0.3">
      <c r="C13" t="s">
        <v>46</v>
      </c>
      <c r="D13" s="10">
        <v>5</v>
      </c>
      <c r="E13" s="11">
        <v>99000</v>
      </c>
    </row>
    <row r="14" spans="2:5" x14ac:dyDescent="0.3">
      <c r="B14" t="s">
        <v>76</v>
      </c>
      <c r="D14" s="10">
        <v>20</v>
      </c>
      <c r="E14" s="11">
        <v>216600</v>
      </c>
    </row>
    <row r="15" spans="2:5" x14ac:dyDescent="0.3">
      <c r="B15" t="s">
        <v>71</v>
      </c>
      <c r="D15" s="10">
        <v>37</v>
      </c>
      <c r="E15" s="11">
        <v>568400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A2" sqref="A2:G14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50</v>
      </c>
    </row>
    <row r="2" spans="1:7" x14ac:dyDescent="0.3">
      <c r="A2" s="1" t="s">
        <v>66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3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3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3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3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3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3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3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3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3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dataConsolidate function="max" leftLabels="1" topLabels="1" link="1">
    <dataRefs count="2">
      <dataRef ref="A2:G14" sheet="오프라인"/>
      <dataRef ref="A2:G14" sheet="온라인"/>
    </dataRefs>
  </dataConsolidate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C18F4968-446E-49C2-9DF5-A0757DA4F21B}">
      <formula1>"소설, 취미/레저, 컴퓨터, 사회과학"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6" sqref="C6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55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3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3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3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3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3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3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3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3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3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3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3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xWindow="234" yWindow="332"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55EE8BD7-453A-4C98-9EEC-1AA9B8424CE4}">
      <formula1>"소설, 취미/레저, 컴퓨터, 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47"/>
  <sheetViews>
    <sheetView workbookViewId="0">
      <selection activeCell="A5" sqref="A5"/>
    </sheetView>
  </sheetViews>
  <sheetFormatPr defaultRowHeight="16.5" outlineLevelRow="1" x14ac:dyDescent="0.3"/>
  <cols>
    <col min="1" max="1" width="6.5" bestFit="1" customWidth="1"/>
    <col min="2" max="2" width="6.5" customWidth="1"/>
    <col min="3" max="3" width="7" customWidth="1"/>
    <col min="4" max="4" width="9.375" bestFit="1" customWidth="1"/>
  </cols>
  <sheetData>
    <row r="1" spans="1:4" x14ac:dyDescent="0.3">
      <c r="A1" t="s">
        <v>56</v>
      </c>
    </row>
    <row r="2" spans="1:4" x14ac:dyDescent="0.3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3">
      <c r="A3" s="12"/>
      <c r="B3" s="12" t="s">
        <v>77</v>
      </c>
      <c r="C3" s="12">
        <f>오프라인!$E$3</f>
        <v>8</v>
      </c>
      <c r="D3" s="13">
        <f>오프라인!$G$3</f>
        <v>53200</v>
      </c>
    </row>
    <row r="4" spans="1:4" hidden="1" outlineLevel="1" collapsed="1" x14ac:dyDescent="0.3">
      <c r="A4" s="12"/>
      <c r="B4" s="12" t="s">
        <v>77</v>
      </c>
      <c r="C4" s="12">
        <f>온라인!$E$3</f>
        <v>10</v>
      </c>
      <c r="D4" s="13">
        <f>온라인!$G$3</f>
        <v>188100</v>
      </c>
    </row>
    <row r="5" spans="1:4" collapsed="1" x14ac:dyDescent="0.3">
      <c r="A5">
        <v>43831</v>
      </c>
      <c r="C5">
        <f>MAX(C3:C4)</f>
        <v>10</v>
      </c>
      <c r="D5" s="14">
        <f>MAX(D3:D4)</f>
        <v>188100</v>
      </c>
    </row>
    <row r="6" spans="1:4" hidden="1" outlineLevel="1" x14ac:dyDescent="0.3">
      <c r="B6" t="s">
        <v>77</v>
      </c>
      <c r="C6">
        <f>오프라인!$E$4</f>
        <v>5</v>
      </c>
      <c r="D6" s="14">
        <f>오프라인!$G$4</f>
        <v>47025</v>
      </c>
    </row>
    <row r="7" spans="1:4" collapsed="1" x14ac:dyDescent="0.3">
      <c r="A7">
        <v>43842</v>
      </c>
      <c r="C7">
        <f>MAX(C6)</f>
        <v>5</v>
      </c>
      <c r="D7" s="14">
        <f>MAX(D6)</f>
        <v>47025</v>
      </c>
    </row>
    <row r="8" spans="1:4" hidden="1" outlineLevel="1" x14ac:dyDescent="0.3">
      <c r="B8" t="s">
        <v>77</v>
      </c>
      <c r="C8">
        <f>오프라인!$E$5</f>
        <v>7</v>
      </c>
      <c r="D8" s="14">
        <f>오프라인!$G$5</f>
        <v>58520</v>
      </c>
    </row>
    <row r="9" spans="1:4" collapsed="1" x14ac:dyDescent="0.3">
      <c r="A9">
        <v>43852</v>
      </c>
      <c r="C9">
        <f>MAX(C8)</f>
        <v>7</v>
      </c>
      <c r="D9" s="14">
        <f>MAX(D8)</f>
        <v>58520</v>
      </c>
    </row>
    <row r="10" spans="1:4" hidden="1" outlineLevel="1" x14ac:dyDescent="0.3">
      <c r="B10" t="s">
        <v>77</v>
      </c>
      <c r="C10">
        <f>오프라인!$E$6</f>
        <v>2</v>
      </c>
      <c r="D10" s="14">
        <f>오프라인!$G$6</f>
        <v>28500</v>
      </c>
    </row>
    <row r="11" spans="1:4" collapsed="1" x14ac:dyDescent="0.3">
      <c r="A11">
        <v>43856</v>
      </c>
      <c r="C11">
        <f>MAX(C10)</f>
        <v>2</v>
      </c>
      <c r="D11" s="14">
        <f>MAX(D10)</f>
        <v>28500</v>
      </c>
    </row>
    <row r="12" spans="1:4" hidden="1" outlineLevel="1" x14ac:dyDescent="0.3">
      <c r="B12" t="s">
        <v>77</v>
      </c>
      <c r="C12">
        <f>오프라인!$E$7</f>
        <v>8</v>
      </c>
      <c r="D12" s="14">
        <f>오프라인!$G$7</f>
        <v>75240</v>
      </c>
    </row>
    <row r="13" spans="1:4" collapsed="1" x14ac:dyDescent="0.3">
      <c r="A13">
        <v>43864</v>
      </c>
      <c r="C13">
        <f>MAX(C12)</f>
        <v>8</v>
      </c>
      <c r="D13" s="14">
        <f>MAX(D12)</f>
        <v>75240</v>
      </c>
    </row>
    <row r="14" spans="1:4" hidden="1" outlineLevel="1" x14ac:dyDescent="0.3">
      <c r="B14" t="s">
        <v>77</v>
      </c>
      <c r="C14">
        <f>온라인!$E$4</f>
        <v>2</v>
      </c>
      <c r="D14" s="14">
        <f>온라인!$G$4</f>
        <v>35640</v>
      </c>
    </row>
    <row r="15" spans="1:4" collapsed="1" x14ac:dyDescent="0.3">
      <c r="A15">
        <v>43866</v>
      </c>
      <c r="C15">
        <f>MAX(C14)</f>
        <v>2</v>
      </c>
      <c r="D15" s="14">
        <f>MAX(D14)</f>
        <v>35640</v>
      </c>
    </row>
    <row r="16" spans="1:4" hidden="1" outlineLevel="1" x14ac:dyDescent="0.3">
      <c r="B16" t="s">
        <v>77</v>
      </c>
      <c r="C16">
        <f>오프라인!$E$8</f>
        <v>1</v>
      </c>
      <c r="D16" s="14">
        <f>오프라인!$G$8</f>
        <v>15840</v>
      </c>
    </row>
    <row r="17" spans="1:4" hidden="1" outlineLevel="1" collapsed="1" x14ac:dyDescent="0.3">
      <c r="B17" t="s">
        <v>77</v>
      </c>
      <c r="C17">
        <f>온라인!$E$5</f>
        <v>3</v>
      </c>
      <c r="D17" s="14">
        <f>온라인!$G$5</f>
        <v>26730</v>
      </c>
    </row>
    <row r="18" spans="1:4" collapsed="1" x14ac:dyDescent="0.3">
      <c r="A18">
        <v>43876</v>
      </c>
      <c r="C18">
        <f>MAX(C16:C17)</f>
        <v>3</v>
      </c>
      <c r="D18" s="14">
        <f>MAX(D16:D17)</f>
        <v>26730</v>
      </c>
    </row>
    <row r="19" spans="1:4" hidden="1" outlineLevel="1" x14ac:dyDescent="0.3">
      <c r="B19" t="s">
        <v>77</v>
      </c>
      <c r="C19">
        <f>오프라인!$E$9</f>
        <v>5</v>
      </c>
      <c r="D19" s="14">
        <f>오프라인!$G$9</f>
        <v>94050</v>
      </c>
    </row>
    <row r="20" spans="1:4" collapsed="1" x14ac:dyDescent="0.3">
      <c r="A20">
        <v>43895</v>
      </c>
      <c r="C20">
        <f>MAX(C19)</f>
        <v>5</v>
      </c>
      <c r="D20" s="14">
        <f>MAX(D19)</f>
        <v>94050</v>
      </c>
    </row>
    <row r="21" spans="1:4" hidden="1" outlineLevel="1" x14ac:dyDescent="0.3">
      <c r="B21" t="s">
        <v>77</v>
      </c>
      <c r="C21">
        <f>오프라인!$E$10</f>
        <v>4</v>
      </c>
      <c r="D21" s="14">
        <f>오프라인!$G$10</f>
        <v>41800</v>
      </c>
    </row>
    <row r="22" spans="1:4" collapsed="1" x14ac:dyDescent="0.3">
      <c r="A22">
        <v>43896</v>
      </c>
      <c r="C22">
        <f>MAX(C21)</f>
        <v>4</v>
      </c>
      <c r="D22" s="14">
        <f>MAX(D21)</f>
        <v>41800</v>
      </c>
    </row>
    <row r="23" spans="1:4" hidden="1" outlineLevel="1" x14ac:dyDescent="0.3">
      <c r="B23" t="s">
        <v>77</v>
      </c>
      <c r="C23">
        <f>오프라인!$E$11</f>
        <v>9</v>
      </c>
      <c r="D23" s="14">
        <f>오프라인!$G$11</f>
        <v>142560</v>
      </c>
    </row>
    <row r="24" spans="1:4" collapsed="1" x14ac:dyDescent="0.3">
      <c r="A24">
        <v>43912</v>
      </c>
      <c r="C24">
        <f>MAX(C23)</f>
        <v>9</v>
      </c>
      <c r="D24" s="14">
        <f>MAX(D23)</f>
        <v>142560</v>
      </c>
    </row>
    <row r="25" spans="1:4" hidden="1" outlineLevel="1" x14ac:dyDescent="0.3">
      <c r="B25" t="s">
        <v>77</v>
      </c>
      <c r="C25">
        <f>오프라인!$E$12</f>
        <v>1</v>
      </c>
      <c r="D25" s="14">
        <f>오프라인!$G$12</f>
        <v>8360</v>
      </c>
    </row>
    <row r="26" spans="1:4" collapsed="1" x14ac:dyDescent="0.3">
      <c r="A26">
        <v>43917</v>
      </c>
      <c r="C26">
        <f>MAX(C25)</f>
        <v>1</v>
      </c>
      <c r="D26" s="14">
        <f>MAX(D25)</f>
        <v>8360</v>
      </c>
    </row>
    <row r="27" spans="1:4" hidden="1" outlineLevel="1" x14ac:dyDescent="0.3">
      <c r="B27" t="s">
        <v>77</v>
      </c>
      <c r="C27">
        <f>오프라인!$E$13</f>
        <v>7</v>
      </c>
      <c r="D27" s="14">
        <f>오프라인!$G$13</f>
        <v>79800</v>
      </c>
    </row>
    <row r="28" spans="1:4" collapsed="1" x14ac:dyDescent="0.3">
      <c r="A28">
        <v>43935</v>
      </c>
      <c r="C28">
        <f>MAX(C27)</f>
        <v>7</v>
      </c>
      <c r="D28" s="14">
        <f>MAX(D27)</f>
        <v>79800</v>
      </c>
    </row>
    <row r="29" spans="1:4" hidden="1" outlineLevel="1" x14ac:dyDescent="0.3">
      <c r="B29" t="s">
        <v>77</v>
      </c>
      <c r="C29">
        <f>오프라인!$E$14</f>
        <v>1</v>
      </c>
      <c r="D29" s="14">
        <f>오프라인!$G$14</f>
        <v>14250</v>
      </c>
    </row>
    <row r="30" spans="1:4" collapsed="1" x14ac:dyDescent="0.3">
      <c r="A30">
        <v>43941</v>
      </c>
      <c r="C30">
        <f>MAX(C29)</f>
        <v>1</v>
      </c>
      <c r="D30" s="14">
        <f>MAX(D29)</f>
        <v>14250</v>
      </c>
    </row>
    <row r="31" spans="1:4" hidden="1" outlineLevel="1" x14ac:dyDescent="0.3">
      <c r="B31" t="s">
        <v>77</v>
      </c>
      <c r="C31">
        <f>온라인!$E$6</f>
        <v>3</v>
      </c>
      <c r="D31" s="14">
        <f>온라인!$G$6</f>
        <v>30600</v>
      </c>
    </row>
    <row r="32" spans="1:4" collapsed="1" x14ac:dyDescent="0.3">
      <c r="A32">
        <v>43892</v>
      </c>
      <c r="C32">
        <f>MAX(C31)</f>
        <v>3</v>
      </c>
      <c r="D32" s="14">
        <f>MAX(D31)</f>
        <v>30600</v>
      </c>
    </row>
    <row r="33" spans="1:4" hidden="1" outlineLevel="1" x14ac:dyDescent="0.3">
      <c r="B33" t="s">
        <v>77</v>
      </c>
      <c r="C33">
        <f>온라인!$E$7</f>
        <v>6</v>
      </c>
      <c r="D33" s="14">
        <f>온라인!$G$7</f>
        <v>106920</v>
      </c>
    </row>
    <row r="34" spans="1:4" collapsed="1" x14ac:dyDescent="0.3">
      <c r="A34">
        <v>43905</v>
      </c>
      <c r="C34">
        <f>MAX(C33)</f>
        <v>6</v>
      </c>
      <c r="D34" s="14">
        <f>MAX(D33)</f>
        <v>106920</v>
      </c>
    </row>
    <row r="35" spans="1:4" hidden="1" outlineLevel="1" x14ac:dyDescent="0.3">
      <c r="B35" t="s">
        <v>77</v>
      </c>
      <c r="C35">
        <f>온라인!$E$8</f>
        <v>1</v>
      </c>
      <c r="D35" s="14">
        <f>온라인!$G$8</f>
        <v>8500</v>
      </c>
    </row>
    <row r="36" spans="1:4" collapsed="1" x14ac:dyDescent="0.3">
      <c r="A36">
        <v>43907</v>
      </c>
      <c r="C36">
        <f>MAX(C35)</f>
        <v>1</v>
      </c>
      <c r="D36" s="14">
        <f>MAX(D35)</f>
        <v>8500</v>
      </c>
    </row>
    <row r="37" spans="1:4" hidden="1" outlineLevel="1" x14ac:dyDescent="0.3">
      <c r="B37" t="s">
        <v>77</v>
      </c>
      <c r="C37">
        <f>온라인!$E$9</f>
        <v>4</v>
      </c>
      <c r="D37" s="14">
        <f>온라인!$G$9</f>
        <v>57800</v>
      </c>
    </row>
    <row r="38" spans="1:4" collapsed="1" x14ac:dyDescent="0.3">
      <c r="A38">
        <v>43913</v>
      </c>
      <c r="C38">
        <f>MAX(C37)</f>
        <v>4</v>
      </c>
      <c r="D38" s="14">
        <f>MAX(D37)</f>
        <v>57800</v>
      </c>
    </row>
    <row r="39" spans="1:4" hidden="1" outlineLevel="1" x14ac:dyDescent="0.3">
      <c r="B39" t="s">
        <v>77</v>
      </c>
      <c r="C39">
        <f>온라인!$E$10</f>
        <v>1</v>
      </c>
      <c r="D39" s="14">
        <f>온라인!$G$10</f>
        <v>18810</v>
      </c>
    </row>
    <row r="40" spans="1:4" hidden="1" outlineLevel="1" collapsed="1" x14ac:dyDescent="0.3">
      <c r="C40">
        <f>온라인!$E$11</f>
        <v>1</v>
      </c>
      <c r="D40" s="14">
        <f>온라인!$G$11</f>
        <v>10450</v>
      </c>
    </row>
    <row r="41" spans="1:4" collapsed="1" x14ac:dyDescent="0.3">
      <c r="A41">
        <v>43926</v>
      </c>
      <c r="C41">
        <f>MAX(C39:C40)</f>
        <v>1</v>
      </c>
      <c r="D41" s="14">
        <f>MAX(D39:D40)</f>
        <v>18810</v>
      </c>
    </row>
    <row r="42" spans="1:4" hidden="1" outlineLevel="1" x14ac:dyDescent="0.3">
      <c r="B42" t="s">
        <v>77</v>
      </c>
      <c r="C42">
        <f>온라인!$E$12</f>
        <v>6</v>
      </c>
      <c r="D42" s="14">
        <f>온라인!$G$12</f>
        <v>11400</v>
      </c>
    </row>
    <row r="43" spans="1:4" collapsed="1" x14ac:dyDescent="0.3">
      <c r="A43">
        <v>43933</v>
      </c>
      <c r="C43">
        <f>MAX(C42)</f>
        <v>6</v>
      </c>
      <c r="D43" s="14">
        <f>MAX(D42)</f>
        <v>11400</v>
      </c>
    </row>
    <row r="44" spans="1:4" hidden="1" outlineLevel="1" x14ac:dyDescent="0.3">
      <c r="B44" t="s">
        <v>77</v>
      </c>
      <c r="C44">
        <f>온라인!$E$13</f>
        <v>10</v>
      </c>
      <c r="D44" s="14">
        <f>온라인!$G$13</f>
        <v>94050</v>
      </c>
    </row>
    <row r="45" spans="1:4" collapsed="1" x14ac:dyDescent="0.3">
      <c r="A45">
        <v>43936</v>
      </c>
      <c r="C45">
        <f>MAX(C44)</f>
        <v>10</v>
      </c>
      <c r="D45" s="14">
        <f>MAX(D44)</f>
        <v>94050</v>
      </c>
    </row>
    <row r="46" spans="1:4" hidden="1" outlineLevel="1" x14ac:dyDescent="0.3">
      <c r="B46" t="s">
        <v>77</v>
      </c>
      <c r="C46">
        <f>온라인!$E$14</f>
        <v>12</v>
      </c>
      <c r="D46" s="14">
        <f>온라인!$G$14</f>
        <v>250800</v>
      </c>
    </row>
    <row r="47" spans="1:4" collapsed="1" x14ac:dyDescent="0.3">
      <c r="A47">
        <v>43972</v>
      </c>
      <c r="C47">
        <f>MAX(C46)</f>
        <v>12</v>
      </c>
      <c r="D47" s="14">
        <f>MAX(D46)</f>
        <v>250800</v>
      </c>
    </row>
  </sheetData>
  <dataConsolidate function="max" leftLabels="1" topLabels="1" link="1">
    <dataRefs count="2">
      <dataRef ref="A2:G14" sheet="오프라인"/>
      <dataRef ref="A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workbookViewId="0">
      <selection activeCell="M11" sqref="M11"/>
    </sheetView>
  </sheetViews>
  <sheetFormatPr defaultRowHeight="16.5" x14ac:dyDescent="0.3"/>
  <cols>
    <col min="4" max="4" width="9.375" bestFit="1" customWidth="1"/>
  </cols>
  <sheetData>
    <row r="2" spans="2:4" x14ac:dyDescent="0.3">
      <c r="B2" t="s">
        <v>50</v>
      </c>
    </row>
    <row r="3" spans="2:4" x14ac:dyDescent="0.3">
      <c r="B3" s="1" t="s">
        <v>2</v>
      </c>
      <c r="C3" s="1" t="s">
        <v>78</v>
      </c>
      <c r="D3" s="1" t="s">
        <v>6</v>
      </c>
    </row>
    <row r="4" spans="2:4" x14ac:dyDescent="0.3">
      <c r="B4" s="1" t="s">
        <v>14</v>
      </c>
      <c r="C4" s="1">
        <v>21</v>
      </c>
      <c r="D4" s="3">
        <v>327690</v>
      </c>
    </row>
    <row r="5" spans="2:4" x14ac:dyDescent="0.3">
      <c r="B5" s="1" t="s">
        <v>20</v>
      </c>
      <c r="C5" s="1">
        <v>37</v>
      </c>
      <c r="D5" s="3">
        <v>533180</v>
      </c>
    </row>
    <row r="6" spans="2:4" x14ac:dyDescent="0.3">
      <c r="B6" s="1" t="s">
        <v>11</v>
      </c>
      <c r="C6" s="1">
        <v>22</v>
      </c>
      <c r="D6" s="3">
        <v>226535</v>
      </c>
    </row>
    <row r="7" spans="2:4" x14ac:dyDescent="0.3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J7" sqref="J7"/>
    </sheetView>
  </sheetViews>
  <sheetFormatPr defaultRowHeight="16.5" x14ac:dyDescent="0.3"/>
  <cols>
    <col min="1" max="1" width="3.75" customWidth="1"/>
    <col min="3" max="3" width="10.375" customWidth="1"/>
    <col min="5" max="5" width="18.875" bestFit="1" customWidth="1"/>
    <col min="6" max="6" width="2" customWidth="1"/>
    <col min="7" max="7" width="10.875" customWidth="1"/>
  </cols>
  <sheetData>
    <row r="2" spans="2:5" x14ac:dyDescent="0.3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3">
      <c r="B3" s="15" t="s">
        <v>13</v>
      </c>
      <c r="C3" s="1" t="s">
        <v>14</v>
      </c>
      <c r="D3" s="1" t="s">
        <v>16</v>
      </c>
      <c r="E3" s="16">
        <v>58800</v>
      </c>
    </row>
    <row r="4" spans="2:5" x14ac:dyDescent="0.3">
      <c r="B4" s="15" t="s">
        <v>22</v>
      </c>
      <c r="C4" s="1" t="s">
        <v>11</v>
      </c>
      <c r="D4" s="1" t="s">
        <v>23</v>
      </c>
      <c r="E4" s="16">
        <v>10000</v>
      </c>
    </row>
    <row r="5" spans="2:5" x14ac:dyDescent="0.3">
      <c r="B5" s="15" t="s">
        <v>36</v>
      </c>
      <c r="C5" s="1" t="s">
        <v>14</v>
      </c>
      <c r="D5" s="1" t="s">
        <v>38</v>
      </c>
      <c r="E5" s="16">
        <v>17600</v>
      </c>
    </row>
    <row r="6" spans="2:5" x14ac:dyDescent="0.3">
      <c r="B6" s="15" t="s">
        <v>39</v>
      </c>
      <c r="C6" s="1" t="s">
        <v>14</v>
      </c>
      <c r="D6" s="1" t="s">
        <v>15</v>
      </c>
      <c r="E6" s="16">
        <v>17600</v>
      </c>
    </row>
    <row r="7" spans="2:5" x14ac:dyDescent="0.3">
      <c r="B7" s="15" t="s">
        <v>7</v>
      </c>
      <c r="C7" s="1" t="s">
        <v>8</v>
      </c>
      <c r="D7" s="1" t="s">
        <v>9</v>
      </c>
      <c r="E7" s="16">
        <v>39800</v>
      </c>
    </row>
    <row r="8" spans="2:5" x14ac:dyDescent="0.3">
      <c r="B8" s="15" t="s">
        <v>41</v>
      </c>
      <c r="C8" s="1" t="s">
        <v>20</v>
      </c>
      <c r="D8" s="1" t="s">
        <v>42</v>
      </c>
      <c r="E8" s="16">
        <v>7000</v>
      </c>
    </row>
    <row r="9" spans="2:5" x14ac:dyDescent="0.3">
      <c r="B9" s="15" t="s">
        <v>49</v>
      </c>
      <c r="C9" s="1" t="s">
        <v>11</v>
      </c>
      <c r="D9" s="1" t="s">
        <v>12</v>
      </c>
      <c r="E9" s="16">
        <v>9900</v>
      </c>
    </row>
    <row r="10" spans="2:5" x14ac:dyDescent="0.3">
      <c r="B10" s="15" t="s">
        <v>18</v>
      </c>
      <c r="C10" s="1" t="s">
        <v>14</v>
      </c>
      <c r="D10" s="1" t="s">
        <v>19</v>
      </c>
      <c r="E10" s="16">
        <v>62800</v>
      </c>
    </row>
    <row r="11" spans="2:5" x14ac:dyDescent="0.3">
      <c r="B11" s="15" t="s">
        <v>26</v>
      </c>
      <c r="C11" s="1" t="s">
        <v>20</v>
      </c>
      <c r="D11" s="1" t="s">
        <v>27</v>
      </c>
      <c r="E11" s="16">
        <v>17000</v>
      </c>
    </row>
    <row r="12" spans="2:5" x14ac:dyDescent="0.3">
      <c r="B12" s="15" t="s">
        <v>32</v>
      </c>
      <c r="C12" s="1" t="s">
        <v>11</v>
      </c>
      <c r="D12" s="1" t="s">
        <v>33</v>
      </c>
      <c r="E12" s="16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/>
  </sheetViews>
  <sheetFormatPr defaultRowHeight="16.5" x14ac:dyDescent="0.3"/>
  <cols>
    <col min="1" max="1" width="11.12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3">
      <c r="A4" s="2"/>
      <c r="B4" s="1"/>
      <c r="C4" s="1"/>
      <c r="D4" s="1"/>
      <c r="E4" s="8"/>
      <c r="F4" s="8"/>
      <c r="G4" s="8"/>
    </row>
    <row r="5" spans="1:7" x14ac:dyDescent="0.3">
      <c r="A5" s="2"/>
      <c r="B5" s="1"/>
      <c r="C5" s="1"/>
      <c r="D5" s="1"/>
      <c r="E5" s="8"/>
      <c r="F5" s="8"/>
      <c r="G5" s="8"/>
    </row>
    <row r="6" spans="1:7" x14ac:dyDescent="0.3">
      <c r="A6" s="2"/>
      <c r="B6" s="1"/>
      <c r="C6" s="1"/>
      <c r="D6" s="1"/>
      <c r="E6" s="8"/>
      <c r="F6" s="8"/>
      <c r="G6" s="8"/>
    </row>
    <row r="7" spans="1:7" x14ac:dyDescent="0.3">
      <c r="A7" s="2"/>
      <c r="B7" s="1"/>
      <c r="C7" s="1"/>
      <c r="D7" s="1"/>
      <c r="E7" s="8"/>
      <c r="F7" s="8"/>
      <c r="G7" s="8"/>
    </row>
    <row r="8" spans="1:7" x14ac:dyDescent="0.3">
      <c r="A8" s="2"/>
      <c r="B8" s="1"/>
      <c r="C8" s="1"/>
      <c r="D8" s="1"/>
      <c r="E8" s="8"/>
      <c r="F8" s="8"/>
      <c r="G8" s="8"/>
    </row>
    <row r="9" spans="1:7" x14ac:dyDescent="0.3">
      <c r="A9" s="2"/>
      <c r="B9" s="1"/>
      <c r="C9" s="1"/>
      <c r="D9" s="1"/>
      <c r="E9" s="8"/>
      <c r="F9" s="8"/>
      <c r="G9" s="8"/>
    </row>
    <row r="10" spans="1:7" x14ac:dyDescent="0.3">
      <c r="A10" s="2"/>
      <c r="B10" s="1"/>
      <c r="C10" s="1"/>
      <c r="D10" s="1"/>
      <c r="E10" s="8"/>
      <c r="F10" s="8"/>
      <c r="G10" s="8"/>
    </row>
    <row r="11" spans="1:7" x14ac:dyDescent="0.3">
      <c r="A11" s="2"/>
      <c r="B11" s="1"/>
      <c r="C11" s="1"/>
      <c r="D11" s="1"/>
      <c r="E11" s="8"/>
      <c r="F11" s="8"/>
      <c r="G11" s="8"/>
    </row>
    <row r="12" spans="1:7" x14ac:dyDescent="0.3">
      <c r="A12" s="2"/>
      <c r="B12" s="1"/>
      <c r="C12" s="1"/>
      <c r="D12" s="1"/>
      <c r="E12" s="8"/>
      <c r="F12" s="8"/>
      <c r="G12" s="8"/>
    </row>
    <row r="13" spans="1:7" x14ac:dyDescent="0.3">
      <c r="A13" s="2"/>
      <c r="B13" s="1"/>
      <c r="C13" s="1"/>
      <c r="D13" s="1"/>
      <c r="E13" s="8"/>
      <c r="F13" s="8"/>
      <c r="G13" s="8"/>
    </row>
    <row r="14" spans="1:7" x14ac:dyDescent="0.3">
      <c r="A14" s="2"/>
      <c r="B14" s="1"/>
      <c r="C14" s="1"/>
      <c r="D14" s="1"/>
      <c r="E14" s="8"/>
      <c r="F14" s="8"/>
      <c r="G14" s="8"/>
    </row>
    <row r="15" spans="1:7" x14ac:dyDescent="0.3">
      <c r="A15" s="2"/>
      <c r="B15" s="1"/>
      <c r="C15" s="1"/>
      <c r="D15" s="1"/>
      <c r="E15" s="8"/>
      <c r="F15" s="8"/>
      <c r="G15" s="8"/>
    </row>
    <row r="16" spans="1:7" x14ac:dyDescent="0.3">
      <c r="A16" s="2"/>
      <c r="B16" s="1"/>
      <c r="C16" s="1"/>
      <c r="D16" s="1"/>
      <c r="E16" s="8"/>
      <c r="F16" s="8"/>
      <c r="G16" s="8"/>
    </row>
    <row r="17" spans="1:7" x14ac:dyDescent="0.3">
      <c r="A17" s="2"/>
      <c r="B17" s="1"/>
      <c r="C17" s="1"/>
      <c r="D17" s="1"/>
      <c r="E17" s="8"/>
      <c r="F17" s="8"/>
      <c r="G17" s="8"/>
    </row>
    <row r="18" spans="1:7" x14ac:dyDescent="0.3">
      <c r="A18" s="2"/>
      <c r="B18" s="1"/>
      <c r="C18" s="1"/>
      <c r="D18" s="1"/>
      <c r="E18" s="8"/>
      <c r="F18" s="8"/>
      <c r="G18" s="8"/>
    </row>
    <row r="19" spans="1:7" x14ac:dyDescent="0.3">
      <c r="A19" s="2"/>
      <c r="B19" s="1"/>
      <c r="C19" s="1"/>
      <c r="D19" s="1"/>
      <c r="E19" s="8"/>
      <c r="F19" s="8"/>
      <c r="G19" s="8"/>
    </row>
    <row r="20" spans="1:7" x14ac:dyDescent="0.3">
      <c r="A20" s="2"/>
      <c r="B20" s="1"/>
      <c r="C20" s="1"/>
      <c r="D20" s="1"/>
      <c r="E20" s="8"/>
      <c r="F20" s="8"/>
      <c r="G20" s="8"/>
    </row>
    <row r="21" spans="1:7" x14ac:dyDescent="0.3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M E A A B Q S w M E F A A C A A g A 2 3 w j W U T x u y 2 k A A A A 9 g A A A B I A H A B D b 2 5 m a W c v U G F j a 2 F n Z S 5 4 b W w g o h g A K K A U A A A A A A A A A A A A A A A A A A A A A A A A A A A A h Y 8 9 D o I w A I W v Q r r T P 2 J i S C m D o 5 I Y T Y x r U y o 0 Q G t o s d z N w S N 5 B T G K u j m + 7 3 3 D e / f r j e V j 1 0 Y X 1 T t t T Q Y I x C B S R t p S m y o D g z / F S 5 B z t h W y E Z W K J t m 4 d H R l B m r v z y l C I Q Q Y E m j 7 C l G M C T o W m 7 2 s V S f A R 9 b / 5 V g b 5 4 W R C n B 2 e I 3 h F J K E w A W m E D M 0 Q 1 Z o 8 x X o t P f Z / k C 2 G l o / 9 I o 3 N l 7 v G J o j Q + 8 P / A F Q S w M E F A A C A A g A 2 3 w j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t 8 I 1 k W B 3 U Y T Q E A A M U B A A A T A B w A R m 9 y b X V s Y X M v U 2 V j d G l v b j E u b S C i G A A o o B Q A A A A A A A A A A A A A A A A A A A A A A A A A A A B 1 j 8 F K w 0 A Q h u + B v M O y X l o I p X r T k o O k C F 5 E r J 6 a I t t 0 s M E m K d l t L 6 V g s Y e g B Y s Q G j S F C I r X a F V y 8 I m S z T u Y m J 4 q z m W Y m Z / 5 v 5 + C x n T L R I 2 i b 9 d E Q R R o l 9 j Q Q f x 6 k o R e H I X p b J 6 8 P i M Z 9 Y C J A s q K P 8 6 T V Z R t 9 j U N K K 3 U C S N t Q q F 0 o P e g o l g m A 5 P R E l b 2 1 D M K N l X j V Z D c T b k 3 U e t A L 5 n V V 6 s 7 i H / 6 / D b I D P i X z / 0 g 9 V y 1 u p s + z N R c O v U L 2 w r R t E 4 b l y X U V G w g D I 7 I U L 8 g O e 2 x b f X B Z j p Q m d k D a J W l g u 7 8 L 3 k B P G o 2 t C 4 Y R M Z Y O m R g y H h D i V v j Z p 6 l t f 6 0 h X n g x 2 9 h M v c R X 3 w g 7 n g 4 + 3 Z K 2 l n M E z C s I S h W b 2 C Y t L R p K o 1 w E S N 5 d 1 I v w h L C x Y E v v / M h 0 6 b 3 T h x e J T c v 6 x U P 3 G z + V b o B X 0 Z x 5 H D 3 C Y / L o q C b / w P V f g B Q S w E C L Q A U A A I A C A D b f C N Z R P G 7 L a Q A A A D 2 A A A A E g A A A A A A A A A A A A A A A A A A A A A A Q 2 9 u Z m l n L 1 B h Y 2 t h Z 2 U u e G 1 s U E s B A i 0 A F A A C A A g A 2 3 w j W Q / K 6 a u k A A A A 6 Q A A A B M A A A A A A A A A A A A A A A A A 8 A A A A F t D b 2 5 0 Z W 5 0 X 1 R 5 c G V z X S 5 4 b W x Q S w E C L Q A U A A I A C A D b f C N Z F g d 1 G E 0 B A A D F A Q A A E w A A A A A A A A A A A A A A A A D h A Q A A R m 9 y b X V s Y X M v U 2 V j d G l v b j E u b V B L B Q Y A A A A A A w A D A M I A A A B 7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Y D w A A A A A A A D Y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O D M l O D E l R U I l Q j A l O T g l R U E l Q j g l Q j A l R U Q l O E M l O T A l R U I l Q T c l Q T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M W R m O T R h N y 0 5 Y j A 3 L T Q 5 Y W U t O D Q w M S 0 y O D d l M G E 3 Y z g z M W Y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N C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5 L T A z V D A 2 O j M 4 O j U 1 L j Q x N T M 4 O T B a I i A v P j x F b n R y e S B U e X B l P S J G a W x s Q 2 9 s d W 1 u V H l w Z X M i I F Z h b H V l P S J z Q m d Z R k J R P T 0 i I C 8 + P E V u d H J 5 I F R 5 c G U 9 I k Z p b G x D b 2 x 1 b W 5 O Y W 1 l c y I g V m F s d W U 9 I n N b J n F 1 b 3 Q 7 6 7 a E 6 6 W Y J n F 1 b 3 Q 7 L C Z x d W 9 0 O + q z o O q w n e y 9 l O u T n C Z x d W 9 0 O y w m c X V v d D v s i J j r n 4 k m c X V v d D s s J n F 1 b 3 Q 7 6 r i I 7 J W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G a W x l L 2 M 6 X F x c X H V z Z X J z X F x c X O q z o O u P h O y Y g V x c X F x k Z X N r d G 9 w X F x c X D A y I O y 1 n O y L o O q 4 s O y 2 n O y c o O 2 Y l V x c X F w w O e 2 a j F x c X F z r j 4 T s h J z t j J D r p 6 Q u Y W N j Z G I v L + y D g e u w m O q 4 s O 2 M k O u n p C 5 7 6 7 a E 6 6 W Y L D B 9 J n F 1 b 3 Q 7 L C Z x d W 9 0 O 1 N l c n Z l c i 5 E Y X R h Y m F z Z V x c L z I v R m l s Z S 9 j O l x c X F x 1 c 2 V y c 1 x c X F z q s 6 D r j 4 T s m I F c X F x c Z G V z a 3 R v c F x c X F w w M i D s t Z z s i 6 D q u L D s t p z s n K D t m J V c X F x c M D n t m o x c X F x c 6 4 + E 7 I S c 7 Y y Q 6 6 e k L m F j Y 2 R i L y / s g 4 H r s J j q u L D t j J D r p 6 Q u e + q z o O q w n e y 9 l O u T n C w x f S Z x d W 9 0 O y w m c X V v d D t T Z X J 2 Z X I u R G F 0 Y W J h c 2 V c X C 8 y L 0 Z p b G U v Y z p c X F x c d X N l c n N c X F x c 6 r O g 6 4 + E 7 J i B X F x c X G R l c 2 t 0 b 3 B c X F x c M D I g 7 L W c 7 I u g 6 r i w 7 L a c 7 J y g 7 Z i V X F x c X D A 5 7 Z q M X F x c X O u P h O y E n O 2 M k O u n p C 5 h Y 2 N k Y i 8 v 7 I O B 6 7 C Y 6 r i w 7 Y y Q 6 6 e k L n v s i J j r n 4 k s N X 0 m c X V v d D s s J n F 1 b 3 Q 7 U 2 V y d m V y L k R h d G F i Y X N l X F w v M i 9 G a W x l L 2 M 6 X F x c X H V z Z X J z X F x c X O q z o O u P h O y Y g V x c X F x k Z X N r d G 9 w X F x c X D A y I O y 1 n O y L o O q 4 s O y 2 n O y c o O 2 Y l V x c X F w w O e 2 a j F x c X F z r j 4 T s h J z t j J D r p 6 Q u Y W N j Z G I v L + y D g e u w m O q 4 s O 2 M k O u n p C 5 7 6 r i I 7 J W h L D d 9 J n F 1 b 3 Q 7 X S w m c X V v d D t D b 2 x 1 b W 5 D b 3 V u d C Z x d W 9 0 O z o 0 L C Z x d W 9 0 O 0 t l e U N v b H V t b k 5 h b W V z J n F 1 b 3 Q 7 O l t d L C Z x d W 9 0 O 0 N v b H V t b k l k Z W 5 0 a X R p Z X M m c X V v d D s 6 W y Z x d W 9 0 O 1 N l c n Z l c i 5 E Y X R h Y m F z Z V x c L z I v R m l s Z S 9 j O l x c X F x 1 c 2 V y c 1 x c X F z q s 6 D r j 4 T s m I F c X F x c Z G V z a 3 R v c F x c X F w w M i D s t Z z s i 6 D q u L D s t p z s n K D t m J V c X F x c M D n t m o x c X F x c 6 4 + E 7 I S c 7 Y y Q 6 6 e k L m F j Y 2 R i L y / s g 4 H r s J j q u L D t j J D r p 6 Q u e + u 2 h O u l m C w w f S Z x d W 9 0 O y w m c X V v d D t T Z X J 2 Z X I u R G F 0 Y W J h c 2 V c X C 8 y L 0 Z p b G U v Y z p c X F x c d X N l c n N c X F x c 6 r O g 6 4 + E 7 J i B X F x c X G R l c 2 t 0 b 3 B c X F x c M D I g 7 L W c 7 I u g 6 r i w 7 L a c 7 J y g 7 Z i V X F x c X D A 5 7 Z q M X F x c X O u P h O y E n O 2 M k O u n p C 5 h Y 2 N k Y i 8 v 7 I O B 6 7 C Y 6 r i w 7 Y y Q 6 6 e k L n v q s 6 D q s J 3 s v Z T r k 5 w s M X 0 m c X V v d D s s J n F 1 b 3 Q 7 U 2 V y d m V y L k R h d G F i Y X N l X F w v M i 9 G a W x l L 2 M 6 X F x c X H V z Z X J z X F x c X O q z o O u P h O y Y g V x c X F x k Z X N r d G 9 w X F x c X D A y I O y 1 n O y L o O q 4 s O y 2 n O y c o O 2 Y l V x c X F w w O e 2 a j F x c X F z r j 4 T s h J z t j J D r p 6 Q u Y W N j Z G I v L + y D g e u w m O q 4 s O 2 M k O u n p C 5 7 7 I i Y 6 5 + J L D V 9 J n F 1 b 3 Q 7 L C Z x d W 9 0 O 1 N l c n Z l c i 5 E Y X R h Y m F z Z V x c L z I v R m l s Z S 9 j O l x c X F x 1 c 2 V y c 1 x c X F z q s 6 D r j 4 T s m I F c X F x c Z G V z a 3 R v c F x c X F w w M i D s t Z z s i 6 D q u L D s t p z s n K D t m J V c X F x c M D n t m o x c X F x c 6 4 + E 7 I S c 7 Y y Q 6 6 e k L m F j Y 2 R i L y / s g 4 H r s J j q u L D t j J D r p 6 Q u e + q 4 i O y V o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g z J T g x J U V C J U I w J T k 4 J U V B J U I 4 J U I w J U V E J T h D J T k w J U V C J U E 3 J U E 0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M y U 4 M S V F Q i V C M C U 5 O C V F Q S V C O C V C M C V F R C U 4 Q y U 5 M C V F Q i V B N y V B N C 9 f J U V D J T g z J T g x J U V C J U I w J T k 4 J U V B J U I 4 J U I w J U V E J T h D J T k w J U V C J U E 3 J U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z J T g x J U V C J U I w J T k 4 J U V B J U I 4 J U I w J U V E J T h D J T k w J U V C J U E 3 J U E 0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q T A I k D C N b S 4 g A x 2 i V u y A x A A A A A A I A A A A A A B B m A A A A A Q A A I A A A A D G 8 2 e j z d d 4 n f g C E z w I + g 4 T 6 b R l D + n H 9 t L 5 v w j n F x k S J A A A A A A 6 A A A A A A g A A I A A A A L 5 h + 6 m d K 6 f S w L K m I r K 0 L s Z S i e L w R u Z 8 8 O C H 2 C L x Y F C Q U A A A A C v 6 e b o A 4 I b e S X S 4 Q F u C Q 3 k B o W o k v L g m l C A T F 7 7 R k Z A o D g D H U J z 1 B Q d E p 7 / P b B + j q T 0 7 W e 4 J N t X i 2 A d H q 0 5 e A V s q 7 G Z p y 6 z U R k 7 l d v s G A 7 k C Q A A A A C H G u L b i G 3 z t 0 U K e 7 4 e j J a m e C d d y P I 9 c z q 8 + b H O w 2 K w t E c y 6 U z T y Z I q s t n s r Q w k 7 l z x o W S E r g l 7 B + 0 A N M 7 v b u 6 s = < / D a t a M a s h u p > 
</file>

<file path=customXml/itemProps1.xml><?xml version="1.0" encoding="utf-8"?>
<ds:datastoreItem xmlns:ds="http://schemas.openxmlformats.org/officeDocument/2006/customXml" ds:itemID="{510C6110-3F7C-4740-BF06-392BD789E7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진영 고</cp:lastModifiedBy>
  <cp:lastPrinted>2024-09-03T06:38:00Z</cp:lastPrinted>
  <dcterms:created xsi:type="dcterms:W3CDTF">2023-08-09T00:13:15Z</dcterms:created>
  <dcterms:modified xsi:type="dcterms:W3CDTF">2024-09-03T07:13:28Z</dcterms:modified>
</cp:coreProperties>
</file>