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ang1\Downloads\2025_기출문제집_컴활1급실기_학습자료_241206 update\2025_기출문제집_컴활1급실기_학습자료_241206 update\02 최신기출유형\08회\"/>
    </mc:Choice>
  </mc:AlternateContent>
  <xr:revisionPtr revIDLastSave="0" documentId="13_ncr:1_{BDC36190-FC5F-4623-A145-446678D4519E}" xr6:coauthVersionLast="47" xr6:coauthVersionMax="47" xr10:uidLastSave="{00000000-0000-0000-0000-000000000000}"/>
  <bookViews>
    <workbookView xWindow="-120" yWindow="-120" windowWidth="29040" windowHeight="15720" activeTab="4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5" l="1"/>
  <c r="A19" i="5"/>
  <c r="A13" i="5"/>
  <c r="A27" i="5" s="1"/>
  <c r="A7" i="5"/>
  <c r="F26" i="5"/>
  <c r="F20" i="5"/>
  <c r="F14" i="5"/>
  <c r="F8" i="5"/>
  <c r="F28" i="5" s="1"/>
  <c r="A35" i="1"/>
  <c r="L13" i="3" l="1" a="1"/>
  <c r="L13" i="3" s="1"/>
  <c r="M13" i="3" a="1"/>
  <c r="M13" i="3" s="1"/>
  <c r="N13" i="3" a="1"/>
  <c r="N13" i="3" s="1"/>
  <c r="K13" i="3" a="1"/>
  <c r="K13" i="3"/>
  <c r="L12" i="3"/>
  <c r="M12" i="3"/>
  <c r="N12" i="3"/>
  <c r="K12" i="3"/>
  <c r="L4" i="3" a="1"/>
  <c r="L4" i="3" s="1"/>
  <c r="M4" i="3" a="1"/>
  <c r="M4" i="3" s="1"/>
  <c r="L5" i="3" a="1"/>
  <c r="L5" i="3" s="1"/>
  <c r="M5" i="3" a="1"/>
  <c r="M5" i="3"/>
  <c r="L6" i="3" a="1"/>
  <c r="L6" i="3" s="1"/>
  <c r="M6" i="3" a="1"/>
  <c r="M6" i="3" s="1"/>
  <c r="L7" i="3" a="1"/>
  <c r="L7" i="3" s="1"/>
  <c r="M7" i="3" a="1"/>
  <c r="M7" i="3" s="1"/>
  <c r="K5" i="3" a="1"/>
  <c r="K5" i="3" s="1"/>
  <c r="K6" i="3" a="1"/>
  <c r="K6" i="3" s="1"/>
  <c r="K7" i="3" a="1"/>
  <c r="K7" i="3" s="1"/>
  <c r="K4" i="3" a="1"/>
  <c r="K4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H3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5" i="3" a="1"/>
  <c r="H7" i="3" a="1"/>
  <c r="H13" i="3" a="1"/>
  <c r="H19" i="3" a="1"/>
  <c r="H25" i="3" a="1"/>
  <c r="H31" i="3" a="1"/>
  <c r="H8" i="3" a="1"/>
  <c r="H14" i="3" a="1"/>
  <c r="H20" i="3" a="1"/>
  <c r="H26" i="3" a="1"/>
  <c r="H32" i="3" a="1"/>
  <c r="H9" i="3" a="1"/>
  <c r="H15" i="3" a="1"/>
  <c r="H21" i="3" a="1"/>
  <c r="H27" i="3" a="1"/>
  <c r="H33" i="3" a="1"/>
  <c r="H10" i="3" a="1"/>
  <c r="H16" i="3" a="1"/>
  <c r="H22" i="3" a="1"/>
  <c r="H28" i="3" a="1"/>
  <c r="H11" i="3" a="1"/>
  <c r="H17" i="3" a="1"/>
  <c r="H23" i="3" a="1"/>
  <c r="H29" i="3" a="1"/>
  <c r="H6" i="3" a="1"/>
  <c r="H12" i="3" a="1"/>
  <c r="H18" i="3" a="1"/>
  <c r="H24" i="3" a="1"/>
  <c r="H30" i="3" a="1"/>
  <c r="H4" i="3" a="1"/>
  <c r="H30" i="3" l="1"/>
  <c r="H24" i="3"/>
  <c r="H18" i="3"/>
  <c r="H12" i="3"/>
  <c r="H6" i="3"/>
  <c r="H29" i="3"/>
  <c r="H23" i="3"/>
  <c r="H17" i="3"/>
  <c r="H11" i="3"/>
  <c r="H28" i="3"/>
  <c r="H22" i="3"/>
  <c r="H16" i="3"/>
  <c r="H10" i="3"/>
  <c r="H33" i="3"/>
  <c r="H27" i="3"/>
  <c r="H21" i="3"/>
  <c r="H15" i="3"/>
  <c r="H9" i="3"/>
  <c r="H32" i="3"/>
  <c r="H26" i="3"/>
  <c r="H20" i="3"/>
  <c r="H14" i="3"/>
  <c r="H8" i="3"/>
  <c r="H31" i="3"/>
  <c r="H25" i="3"/>
  <c r="H19" i="3"/>
  <c r="H13" i="3"/>
  <c r="H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6DEE34-9391-41A6-A4A6-65808141D109}" name="MS Access Database_Query" type="1" refreshedVersion="8" background="1">
    <dbPr connection="DSN=MS Access Database;DBQ=C:\새 폴더\2025_기출문제집_컴활1급실기_학습자료_241206 update\2025_기출문제집_컴활1급실기_학습자료_241206 update\02 최신기출유형\08회\수강현황.accdb;DefaultDir=C:\새 폴더\2025_기출문제집_컴활1급실기_학습자료_241206 update\2025_기출문제집_컴활1급실기_학습자료_241206 update\02 최신기출유형\08회;DriverId=25;FIL=MS Access;MaxBufferSize=2048;PageTimeout=5;" command="SELECT `1학기강의`.수강코드, `1학기강의`.성명, `1학기강의`.학년, `1학기강의`.수강료_x000d__x000a_FROM `1학기강의` `1학기강의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<sst xmlns="http://schemas.openxmlformats.org/spreadsheetml/2006/main" count="435" uniqueCount="136">
  <si>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</si>
  <si>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</si>
  <si>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</si>
  <si>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</si>
  <si>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</si>
  <si>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</si>
  <si>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</si>
  <si>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</si>
  <si>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</si>
  <si>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</si>
  <si>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</si>
  <si>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</si>
  <si>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</si>
  <si>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</si>
  <si>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</si>
  <si>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</si>
  <si>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</si>
  <si>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</si>
  <si>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</si>
  <si>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</si>
  <si>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</si>
  <si>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</si>
  <si>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</si>
  <si>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</si>
  <si>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</si>
  <si>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</si>
  <si>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</si>
  <si>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</si>
  <si>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</si>
  <si>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</si>
  <si>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</si>
  <si>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</si>
  <si>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</si>
  <si>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</si>
  <si>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</si>
  <si>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</si>
  <si>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</si>
  <si>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</si>
  <si>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</si>
  <si>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</si>
  <si>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</si>
  <si>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</si>
  <si>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</si>
  <si>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</si>
  <si>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</si>
  <si>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</si>
  <si>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</si>
  <si>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</si>
  <si>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</si>
  <si>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</si>
  <si>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</si>
  <si>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</si>
  <si>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</si>
  <si>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</si>
  <si>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</si>
  <si>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</si>
  <si>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</si>
  <si>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</si>
  <si>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</si>
  <si>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</si>
  <si>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</si>
  <si>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</si>
  <si>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</si>
  <si>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</si>
  <si>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</si>
  <si>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</si>
  <si>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</si>
  <si>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</si>
  <si>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</si>
  <si>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</si>
  <si>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</si>
  <si>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</si>
  <si>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</si>
  <si>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</si>
  <si>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</si>
  <si>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</si>
  <si>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</si>
  <si>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</si>
  <si>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</si>
  <si>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</si>
  <si>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</si>
  <si>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</si>
  <si>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</si>
  <si>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</si>
  <si>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</si>
  <si>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</si>
  <si>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</si>
  <si>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</si>
  <si>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</si>
  <si>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</si>
  <si>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</si>
  <si>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</si>
  <si>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</si>
  <si>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</si>
  <si>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</si>
  <si>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</si>
  <si>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</si>
  <si>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</si>
  <si>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</si>
  <si>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</si>
  <si>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</si>
  <si>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</si>
  <si>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</si>
  <si>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</si>
  <si>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</si>
  <si>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</si>
  <si>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</si>
  <si>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</si>
  <si>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</si>
  <si>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</si>
  <si>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</si>
  <si>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</si>
  <si>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</si>
  <si>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</si>
  <si>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</si>
  <si>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</si>
  <si>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총합계</t>
  </si>
  <si>
    <t>(모두)</t>
  </si>
  <si>
    <t>평균 : 수강료</t>
  </si>
  <si>
    <t>수강코드2</t>
  </si>
  <si>
    <t>명호준</t>
  </si>
  <si>
    <t>양민경</t>
  </si>
  <si>
    <t>이미철</t>
  </si>
  <si>
    <t>김영진</t>
  </si>
  <si>
    <t>개수 : 수강생수 - 수강코드2: 그룹3, 학년: 1 (+)에 대한 세부 정보</t>
  </si>
  <si>
    <t>수강생수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</si>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</sst>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#&quot;십&quot;0&quot;만&quot;0,&quot;천원&quot;;0&quot;만&quot;0,&quot;천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7" fontId="0" fillId="0" borderId="1" xfId="2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63-4876-8F9B-610FA9A5CA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0</xdr:row>
          <xdr:rowOff>47625</xdr:rowOff>
        </xdr:from>
        <xdr:to>
          <xdr:col>5</xdr:col>
          <xdr:colOff>685800</xdr:colOff>
          <xdr:row>1</xdr:row>
          <xdr:rowOff>171450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서지훈" refreshedDate="45907.73774409722" backgroundQuery="1" createdVersion="8" refreshedVersion="8" minRefreshableVersion="3" recordCount="37" xr:uid="{A274F78A-1676-415A-B1EB-1B8F039FB8AC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 count="37">
        <s v="김애자"/>
        <s v="강민성"/>
        <s v="배인숙"/>
        <s v="윤은혜"/>
        <s v="정민수"/>
        <s v="김희수"/>
        <s v="김원중"/>
        <s v="진민진"/>
        <s v="김현수"/>
        <s v="정창영"/>
        <s v="우강철"/>
        <s v="박호준"/>
        <s v="김진호"/>
        <s v="여현수"/>
        <s v="김여진"/>
        <s v="김연지"/>
        <s v="현나현"/>
        <s v="정상영"/>
        <s v="송우선"/>
        <s v="강일신"/>
        <s v="김호준"/>
        <s v="송진윤"/>
        <s v="장원길"/>
        <s v="민경성"/>
        <s v="강병규"/>
        <s v="김대호"/>
        <s v="조영상"/>
        <s v="지상렬"/>
        <s v="김준수"/>
        <s v="정윤호"/>
        <s v="김영진"/>
        <s v="이성진"/>
        <s v="이미철"/>
        <s v="양민경"/>
        <s v="강동성"/>
        <s v="명호준"/>
        <s v="한송진"/>
      </sharedItems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</r>
  <r>
    <x v="1"/>
    <x v="1"/>
    <x v="1"/>
    <x v="1"/>
  </r>
  <r>
    <x v="2"/>
    <x v="2"/>
    <x v="1"/>
    <x v="2"/>
  </r>
  <r>
    <x v="3"/>
    <x v="3"/>
    <x v="2"/>
    <x v="1"/>
  </r>
  <r>
    <x v="1"/>
    <x v="4"/>
    <x v="1"/>
    <x v="1"/>
  </r>
  <r>
    <x v="2"/>
    <x v="5"/>
    <x v="1"/>
    <x v="2"/>
  </r>
  <r>
    <x v="0"/>
    <x v="6"/>
    <x v="0"/>
    <x v="0"/>
  </r>
  <r>
    <x v="2"/>
    <x v="7"/>
    <x v="1"/>
    <x v="2"/>
  </r>
  <r>
    <x v="4"/>
    <x v="8"/>
    <x v="2"/>
    <x v="3"/>
  </r>
  <r>
    <x v="5"/>
    <x v="9"/>
    <x v="1"/>
    <x v="1"/>
  </r>
  <r>
    <x v="3"/>
    <x v="10"/>
    <x v="2"/>
    <x v="1"/>
  </r>
  <r>
    <x v="6"/>
    <x v="11"/>
    <x v="0"/>
    <x v="0"/>
  </r>
  <r>
    <x v="3"/>
    <x v="12"/>
    <x v="2"/>
    <x v="1"/>
  </r>
  <r>
    <x v="6"/>
    <x v="13"/>
    <x v="0"/>
    <x v="0"/>
  </r>
  <r>
    <x v="6"/>
    <x v="14"/>
    <x v="0"/>
    <x v="0"/>
  </r>
  <r>
    <x v="5"/>
    <x v="15"/>
    <x v="1"/>
    <x v="1"/>
  </r>
  <r>
    <x v="7"/>
    <x v="16"/>
    <x v="0"/>
    <x v="3"/>
  </r>
  <r>
    <x v="4"/>
    <x v="17"/>
    <x v="2"/>
    <x v="3"/>
  </r>
  <r>
    <x v="0"/>
    <x v="18"/>
    <x v="0"/>
    <x v="0"/>
  </r>
  <r>
    <x v="5"/>
    <x v="19"/>
    <x v="1"/>
    <x v="1"/>
  </r>
  <r>
    <x v="0"/>
    <x v="20"/>
    <x v="0"/>
    <x v="0"/>
  </r>
  <r>
    <x v="8"/>
    <x v="21"/>
    <x v="2"/>
    <x v="3"/>
  </r>
  <r>
    <x v="0"/>
    <x v="22"/>
    <x v="0"/>
    <x v="0"/>
  </r>
  <r>
    <x v="7"/>
    <x v="23"/>
    <x v="0"/>
    <x v="3"/>
  </r>
  <r>
    <x v="9"/>
    <x v="24"/>
    <x v="1"/>
    <x v="2"/>
  </r>
  <r>
    <x v="4"/>
    <x v="25"/>
    <x v="2"/>
    <x v="3"/>
  </r>
  <r>
    <x v="2"/>
    <x v="26"/>
    <x v="1"/>
    <x v="2"/>
  </r>
  <r>
    <x v="10"/>
    <x v="27"/>
    <x v="0"/>
    <x v="1"/>
  </r>
  <r>
    <x v="6"/>
    <x v="28"/>
    <x v="0"/>
    <x v="0"/>
  </r>
  <r>
    <x v="5"/>
    <x v="29"/>
    <x v="1"/>
    <x v="1"/>
  </r>
  <r>
    <x v="0"/>
    <x v="30"/>
    <x v="0"/>
    <x v="0"/>
  </r>
  <r>
    <x v="8"/>
    <x v="31"/>
    <x v="2"/>
    <x v="3"/>
  </r>
  <r>
    <x v="0"/>
    <x v="32"/>
    <x v="0"/>
    <x v="0"/>
  </r>
  <r>
    <x v="0"/>
    <x v="33"/>
    <x v="0"/>
    <x v="3"/>
  </r>
  <r>
    <x v="9"/>
    <x v="34"/>
    <x v="1"/>
    <x v="2"/>
  </r>
  <r>
    <x v="0"/>
    <x v="35"/>
    <x v="2"/>
    <x v="3"/>
  </r>
  <r>
    <x v="2"/>
    <x v="36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DF9247-F24C-4986-8C45-00EB334A77EC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 includeNewItemsInFilter="1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name="asdkj" dataField="1" compact="0" showAll="0" countASubtotal="1">
      <items count="38">
        <item x="34"/>
        <item x="1"/>
        <item x="24"/>
        <item x="19"/>
        <item x="25"/>
        <item x="0"/>
        <item x="14"/>
        <item x="15"/>
        <item x="30"/>
        <item x="6"/>
        <item x="28"/>
        <item x="12"/>
        <item x="8"/>
        <item x="20"/>
        <item x="5"/>
        <item x="35"/>
        <item x="23"/>
        <item x="11"/>
        <item x="2"/>
        <item x="18"/>
        <item x="21"/>
        <item x="33"/>
        <item x="13"/>
        <item x="10"/>
        <item x="3"/>
        <item x="32"/>
        <item x="31"/>
        <item x="22"/>
        <item x="4"/>
        <item x="17"/>
        <item x="29"/>
        <item x="9"/>
        <item x="26"/>
        <item x="27"/>
        <item x="7"/>
        <item x="36"/>
        <item x="16"/>
        <item t="countA"/>
      </items>
    </pivotField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0"/>
    <dataField name="평균 : 수강료" fld="3" subtotal="average" baseField="0" baseItem="4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7B62C1-1A9A-4D7B-B517-390A5FD2300E}" name="표1" displayName="표1" ref="A3:D17" totalsRowShown="0">
  <autoFilter ref="A3:D17" xr:uid="{FF7B62C1-1A9A-4D7B-B517-390A5FD2300E}"/>
  <tableColumns count="4">
    <tableColumn id="1" xr3:uid="{EDA9EFB3-46A5-4C4D-AACE-66C29B743423}" name="수강코드"/>
    <tableColumn id="2" xr3:uid="{B2C42E16-2DB3-4D00-B80B-DABE8A5841DE}" name="성명"/>
    <tableColumn id="3" xr3:uid="{4934F79B-CC4D-454B-9BCA-8CE81E6E92BC}" name="학년"/>
    <tableColumn id="4" xr3:uid="{6B44AF4F-AA2B-4B12-8929-7A9AF9BE8029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H48"/>
  <sheetViews>
    <sheetView view="pageBreakPreview" zoomScale="60" zoomScaleNormal="100" workbookViewId="0">
      <selection activeCell="G3" sqref="G3"/>
    </sheetView>
  </sheetViews>
  <sheetFormatPr defaultRowHeight="16.5"/>
  <cols>
    <col min="3" max="3" width="5.875" customWidth="1"/>
    <col min="5" max="5" width="10.875" bestFit="1" customWidth="1"/>
    <col min="6" max="7" width="12.875" bestFit="1" customWidth="1"/>
  </cols>
  <sheetData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8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8">
        <f t="shared" ref="G3:G32" si="0">IF(RIGHT(A3,1)="1",F3*90%,IF(RIGHT(A3,1)="2",F3*95%,F3))</f>
        <v>104500</v>
      </c>
      <c r="H3">
        <f>($D3="국사")*(MOD(ROW(),2)=0)</f>
        <v>0</v>
      </c>
    </row>
    <row r="4" spans="1:8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8">
        <f t="shared" si="0"/>
        <v>81000</v>
      </c>
    </row>
    <row r="5" spans="1:8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8">
        <f t="shared" si="0"/>
        <v>95000</v>
      </c>
    </row>
    <row r="6" spans="1:8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8">
        <f t="shared" si="0"/>
        <v>120000</v>
      </c>
    </row>
    <row r="7" spans="1:8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8">
        <f t="shared" si="0"/>
        <v>99000</v>
      </c>
    </row>
    <row r="8" spans="1:8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8">
        <f t="shared" si="0"/>
        <v>81000</v>
      </c>
    </row>
    <row r="9" spans="1:8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8">
        <f t="shared" si="0"/>
        <v>110000</v>
      </c>
    </row>
    <row r="10" spans="1:8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8">
        <f t="shared" si="0"/>
        <v>110000</v>
      </c>
    </row>
    <row r="11" spans="1:8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8">
        <f t="shared" si="0"/>
        <v>81000</v>
      </c>
    </row>
    <row r="12" spans="1:8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8">
        <f t="shared" si="0"/>
        <v>95000</v>
      </c>
    </row>
    <row r="13" spans="1:8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8">
        <f t="shared" si="0"/>
        <v>81000</v>
      </c>
    </row>
    <row r="14" spans="1:8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8">
        <f t="shared" si="0"/>
        <v>120000</v>
      </c>
    </row>
    <row r="15" spans="1:8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8">
        <f t="shared" si="0"/>
        <v>104500</v>
      </c>
    </row>
    <row r="16" spans="1:8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8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8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8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8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8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8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8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8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8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8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8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8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8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8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8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8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8">
        <f t="shared" si="0"/>
        <v>81000</v>
      </c>
    </row>
    <row r="34" spans="1:5">
      <c r="A34" s="8" t="s">
        <v>115</v>
      </c>
    </row>
    <row r="35" spans="1:5">
      <c r="A35" t="b">
        <f>OR(AND($D3&lt;&gt;"영어", $C3=3),RIGHT($B3,1)="수")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($D3="국사")*(MOD(ROW(),2)=0)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O33"/>
  <sheetViews>
    <sheetView workbookViewId="0">
      <selection activeCell="K13" sqref="K13:N13"/>
    </sheetView>
  </sheetViews>
  <sheetFormatPr defaultRowHeight="16.5"/>
  <cols>
    <col min="1" max="1" width="5.375" customWidth="1"/>
    <col min="7" max="7" width="10.875" bestFit="1" customWidth="1"/>
    <col min="8" max="8" width="11" bestFit="1" customWidth="1"/>
    <col min="9" max="9" width="5.375" customWidth="1"/>
    <col min="10" max="10" width="12.375" customWidth="1"/>
    <col min="11" max="14" width="9.375" bestFit="1" customWidth="1"/>
  </cols>
  <sheetData>
    <row r="2" spans="2:15">
      <c r="B2" t="s">
        <v>63</v>
      </c>
      <c r="J2" t="s">
        <v>64</v>
      </c>
    </row>
    <row r="3" spans="2:15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5">
      <c r="B4" s="1" t="s">
        <v>25</v>
      </c>
      <c r="C4" s="1" t="s">
        <v>26</v>
      </c>
      <c r="D4" s="1">
        <v>1</v>
      </c>
      <c r="E4" s="1" t="str">
        <f>IF(LEFT($B4,1)="가","영어",IF(LEFT($B4,1)="나","수학",IF(LEFT($B4,1)="다","국어",IF(LEFT($B4,1)="라","국사"))))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COUNT(IF((LEFT($B$4:$B$33,1)=$J4)*(RIGHT($B$4:$B$33,1)*1=K$3),1))</f>
        <v>1</v>
      </c>
      <c r="L4" s="1">
        <f t="array" ref="L4">COUNT(IF((LEFT($B$4:$B$33,1)=$J4)*(RIGHT($B$4:$B$33,1)*1=L$3),1))</f>
        <v>3</v>
      </c>
      <c r="M4" s="1">
        <f t="array" ref="M4">COUNT(IF((LEFT($B$4:$B$33,1)=$J4)*(RIGHT($B$4:$B$33,1)*1=M$3),1))</f>
        <v>4</v>
      </c>
    </row>
    <row r="5" spans="2:15">
      <c r="B5" s="1" t="s">
        <v>28</v>
      </c>
      <c r="C5" s="1" t="s">
        <v>29</v>
      </c>
      <c r="D5" s="1">
        <v>3</v>
      </c>
      <c r="E5" s="1" t="str">
        <f t="shared" ref="E5:E33" si="0">IF(LEFT($B5,1)="가","영어",IF(LEFT($B5,1)="나","수학",IF(LEFT($B5,1)="다","국어",IF(LEFT($B5,1)="라","국사"))))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COUNT(IF((LEFT($B$4:$B$33,1)=$J5)*(RIGHT($B$4:$B$33,1)*1=K$3),1))</f>
        <v>2</v>
      </c>
      <c r="L5" s="1">
        <f t="array" ref="L5">COUNT(IF((LEFT($B$4:$B$33,1)=$J5)*(RIGHT($B$4:$B$33,1)*1=L$3),1))</f>
        <v>0</v>
      </c>
      <c r="M5" s="1">
        <f t="array" ref="M5">COUNT(IF((LEFT($B$4:$B$33,1)=$J5)*(RIGHT($B$4:$B$33,1)*1=M$3),1))</f>
        <v>1</v>
      </c>
    </row>
    <row r="6" spans="2:15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COUNT(IF((LEFT($B$4:$B$33,1)=$J6)*(RIGHT($B$4:$B$33,1)*1=K$3),1))</f>
        <v>5</v>
      </c>
      <c r="L6" s="1">
        <f t="array" ref="L6">COUNT(IF((LEFT($B$4:$B$33,1)=$J6)*(RIGHT($B$4:$B$33,1)*1=L$3),1))</f>
        <v>3</v>
      </c>
      <c r="M6" s="1">
        <f t="array" ref="M6">COUNT(IF((LEFT($B$4:$B$33,1)=$J6)*(RIGHT($B$4:$B$33,1)*1=M$3),1))</f>
        <v>2</v>
      </c>
    </row>
    <row r="7" spans="2:15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COUNT(IF((LEFT($B$4:$B$33,1)=$J7)*(RIGHT($B$4:$B$33,1)*1=K$3),1))</f>
        <v>4</v>
      </c>
      <c r="L7" s="1">
        <f t="array" ref="L7">COUNT(IF((LEFT($B$4:$B$33,1)=$J7)*(RIGHT($B$4:$B$33,1)*1=L$3),1))</f>
        <v>1</v>
      </c>
      <c r="M7" s="1">
        <f t="array" ref="M7">COUNT(IF((LEFT($B$4:$B$33,1)=$J7)*(RIGHT($B$4:$B$33,1)*1=M$3),1))</f>
        <v>4</v>
      </c>
    </row>
    <row r="8" spans="2:15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5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5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5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5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DSUM($B$3:$H$33,$G$3,K10:K11)</f>
        <v>920000</v>
      </c>
      <c r="L12" s="5">
        <f t="shared" ref="L12:N12" si="1">DSUM($B$3:$H$33,$G$3,L10:L11)</f>
        <v>320000</v>
      </c>
      <c r="M12" s="5">
        <f t="shared" si="1"/>
        <v>900000</v>
      </c>
      <c r="N12" s="5">
        <f t="shared" si="1"/>
        <v>970000</v>
      </c>
    </row>
    <row r="13" spans="2:15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AVERAGE(IF(($E$4:$E$33=K$11),$G$4:$G$33))</f>
        <v>115000</v>
      </c>
      <c r="L13" s="6">
        <f t="array" ref="L13">AVERAGE(IF(($E$4:$E$33=L$11),$G$4:$G$33))</f>
        <v>106666.66666666667</v>
      </c>
      <c r="M13" s="6">
        <f t="array" ref="M13">AVERAGE(IF(($E$4:$E$33=M$11),$G$4:$G$33))</f>
        <v>100000</v>
      </c>
      <c r="N13" s="6">
        <f t="array" ref="N13">AVERAGE(IF(($E$4:$E$33=N$11),$G$4:$G$33))</f>
        <v>97000</v>
      </c>
      <c r="O13" s="6"/>
    </row>
    <row r="14" spans="2:15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5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5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BD631-1CAF-4F3A-B6D2-8A61A19BBB53}">
  <sheetPr codeName="Sheet8"/>
  <dimension ref="A1:D17"/>
  <sheetViews>
    <sheetView workbookViewId="0">
      <selection activeCell="A3" sqref="A3:D17"/>
    </sheetView>
  </sheetViews>
  <sheetFormatPr defaultRowHeight="16.5"/>
  <cols>
    <col min="1" max="1" width="11.25" bestFit="1" customWidth="1"/>
    <col min="2" max="3" width="9.125" bestFit="1" customWidth="1"/>
    <col min="4" max="4" width="9.375" bestFit="1" customWidth="1"/>
  </cols>
  <sheetData>
    <row r="1" spans="1:4">
      <c r="A1" s="21" t="s">
        <v>124</v>
      </c>
    </row>
    <row r="3" spans="1:4">
      <c r="A3" t="s">
        <v>0</v>
      </c>
      <c r="B3" t="s">
        <v>1</v>
      </c>
      <c r="C3" t="s">
        <v>2</v>
      </c>
      <c r="D3" t="s">
        <v>5</v>
      </c>
    </row>
    <row r="4" spans="1:4">
      <c r="A4" t="s">
        <v>25</v>
      </c>
      <c r="B4" t="s">
        <v>26</v>
      </c>
      <c r="C4">
        <v>1</v>
      </c>
      <c r="D4">
        <v>90000</v>
      </c>
    </row>
    <row r="5" spans="1:4">
      <c r="A5" t="s">
        <v>25</v>
      </c>
      <c r="B5" t="s">
        <v>120</v>
      </c>
      <c r="C5">
        <v>2</v>
      </c>
      <c r="D5">
        <v>100000</v>
      </c>
    </row>
    <row r="6" spans="1:4">
      <c r="A6" t="s">
        <v>25</v>
      </c>
      <c r="B6" t="s">
        <v>121</v>
      </c>
      <c r="C6">
        <v>1</v>
      </c>
      <c r="D6">
        <v>100000</v>
      </c>
    </row>
    <row r="7" spans="1:4">
      <c r="A7" t="s">
        <v>25</v>
      </c>
      <c r="B7" t="s">
        <v>122</v>
      </c>
      <c r="C7">
        <v>1</v>
      </c>
      <c r="D7">
        <v>90000</v>
      </c>
    </row>
    <row r="8" spans="1:4">
      <c r="A8" t="s">
        <v>25</v>
      </c>
      <c r="B8" t="s">
        <v>59</v>
      </c>
      <c r="C8">
        <v>1</v>
      </c>
      <c r="D8">
        <v>90000</v>
      </c>
    </row>
    <row r="9" spans="1:4">
      <c r="A9" t="s">
        <v>25</v>
      </c>
      <c r="B9" t="s">
        <v>123</v>
      </c>
      <c r="C9">
        <v>1</v>
      </c>
      <c r="D9">
        <v>90000</v>
      </c>
    </row>
    <row r="10" spans="1:4">
      <c r="A10" t="s">
        <v>25</v>
      </c>
      <c r="B10" t="s">
        <v>38</v>
      </c>
      <c r="C10">
        <v>1</v>
      </c>
      <c r="D10">
        <v>90000</v>
      </c>
    </row>
    <row r="11" spans="1:4">
      <c r="A11" t="s">
        <v>25</v>
      </c>
      <c r="B11" t="s">
        <v>34</v>
      </c>
      <c r="C11">
        <v>1</v>
      </c>
      <c r="D11">
        <v>90000</v>
      </c>
    </row>
    <row r="12" spans="1:4">
      <c r="A12" t="s">
        <v>25</v>
      </c>
      <c r="B12" t="s">
        <v>48</v>
      </c>
      <c r="C12">
        <v>1</v>
      </c>
      <c r="D12">
        <v>90000</v>
      </c>
    </row>
    <row r="13" spans="1:4">
      <c r="A13" t="s">
        <v>15</v>
      </c>
      <c r="B13" t="s">
        <v>16</v>
      </c>
      <c r="C13">
        <v>2</v>
      </c>
      <c r="D13">
        <v>100000</v>
      </c>
    </row>
    <row r="14" spans="1:4">
      <c r="A14" t="s">
        <v>15</v>
      </c>
      <c r="B14" t="s">
        <v>56</v>
      </c>
      <c r="C14">
        <v>2</v>
      </c>
      <c r="D14">
        <v>100000</v>
      </c>
    </row>
    <row r="15" spans="1:4">
      <c r="A15" t="s">
        <v>15</v>
      </c>
      <c r="B15" t="s">
        <v>47</v>
      </c>
      <c r="C15">
        <v>2</v>
      </c>
      <c r="D15">
        <v>100000</v>
      </c>
    </row>
    <row r="16" spans="1:4">
      <c r="A16" t="s">
        <v>28</v>
      </c>
      <c r="B16" t="s">
        <v>29</v>
      </c>
      <c r="C16">
        <v>3</v>
      </c>
      <c r="D16">
        <v>110000</v>
      </c>
    </row>
    <row r="17" spans="1:4">
      <c r="A17" t="s">
        <v>28</v>
      </c>
      <c r="B17" t="s">
        <v>50</v>
      </c>
      <c r="C17">
        <v>3</v>
      </c>
      <c r="D17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B5" sqref="B5"/>
    </sheetView>
  </sheetViews>
  <sheetFormatPr defaultRowHeight="16.5"/>
  <cols>
    <col min="2" max="3" width="11.25" bestFit="1" customWidth="1"/>
    <col min="4" max="4" width="9.25" bestFit="1" customWidth="1"/>
    <col min="5" max="5" width="13.125" bestFit="1" customWidth="1"/>
    <col min="6" max="39" width="11.25" bestFit="1" customWidth="1"/>
    <col min="40" max="40" width="14.5" bestFit="1" customWidth="1"/>
    <col min="41" max="41" width="9.125" bestFit="1" customWidth="1"/>
    <col min="42" max="42" width="11.5" bestFit="1" customWidth="1"/>
    <col min="43" max="44" width="9.125" bestFit="1" customWidth="1"/>
    <col min="45" max="45" width="11.5" bestFit="1" customWidth="1"/>
    <col min="46" max="49" width="9.125" bestFit="1" customWidth="1"/>
    <col min="50" max="50" width="11.5" bestFit="1" customWidth="1"/>
    <col min="51" max="87" width="11.875" bestFit="1" customWidth="1"/>
    <col min="88" max="88" width="14.5" bestFit="1" customWidth="1"/>
  </cols>
  <sheetData>
    <row r="3" spans="2:5">
      <c r="B3" s="19" t="s">
        <v>2</v>
      </c>
      <c r="C3" t="s">
        <v>117</v>
      </c>
    </row>
    <row r="5" spans="2:5">
      <c r="B5" s="19" t="s">
        <v>119</v>
      </c>
      <c r="C5" s="19" t="s">
        <v>0</v>
      </c>
      <c r="D5" t="s">
        <v>125</v>
      </c>
      <c r="E5" t="s">
        <v>118</v>
      </c>
    </row>
    <row r="6" spans="2:5">
      <c r="B6" t="s">
        <v>17</v>
      </c>
      <c r="D6">
        <v>14</v>
      </c>
      <c r="E6" s="20">
        <v>96428.571428571435</v>
      </c>
    </row>
    <row r="7" spans="2:5">
      <c r="C7" t="s">
        <v>25</v>
      </c>
      <c r="D7">
        <v>9</v>
      </c>
      <c r="E7" s="20">
        <v>92222.222222222219</v>
      </c>
    </row>
    <row r="8" spans="2:5">
      <c r="C8" t="s">
        <v>15</v>
      </c>
      <c r="D8">
        <v>3</v>
      </c>
      <c r="E8" s="20">
        <v>100000</v>
      </c>
    </row>
    <row r="9" spans="2:5">
      <c r="C9" t="s">
        <v>28</v>
      </c>
      <c r="D9">
        <v>2</v>
      </c>
      <c r="E9" s="20">
        <v>110000</v>
      </c>
    </row>
    <row r="10" spans="2:5">
      <c r="B10" t="s">
        <v>13</v>
      </c>
      <c r="D10">
        <v>10</v>
      </c>
      <c r="E10" s="20">
        <v>100000</v>
      </c>
    </row>
    <row r="11" spans="2:5">
      <c r="C11" t="s">
        <v>11</v>
      </c>
      <c r="D11">
        <v>4</v>
      </c>
      <c r="E11" s="20">
        <v>90000</v>
      </c>
    </row>
    <row r="12" spans="2:5">
      <c r="C12" t="s">
        <v>35</v>
      </c>
      <c r="D12">
        <v>2</v>
      </c>
      <c r="E12" s="20">
        <v>100000</v>
      </c>
    </row>
    <row r="13" spans="2:5">
      <c r="C13" t="s">
        <v>31</v>
      </c>
      <c r="D13">
        <v>4</v>
      </c>
      <c r="E13" s="20">
        <v>110000</v>
      </c>
    </row>
    <row r="14" spans="2:5">
      <c r="B14" t="s">
        <v>45</v>
      </c>
      <c r="D14">
        <v>4</v>
      </c>
      <c r="E14" s="20">
        <v>110000</v>
      </c>
    </row>
    <row r="15" spans="2:5">
      <c r="C15" t="s">
        <v>43</v>
      </c>
      <c r="D15">
        <v>2</v>
      </c>
      <c r="E15" s="20">
        <v>100000</v>
      </c>
    </row>
    <row r="16" spans="2:5">
      <c r="C16" t="s">
        <v>53</v>
      </c>
      <c r="D16">
        <v>2</v>
      </c>
      <c r="E16" s="20">
        <v>120000</v>
      </c>
    </row>
    <row r="17" spans="2:5">
      <c r="B17" t="s">
        <v>9</v>
      </c>
      <c r="D17">
        <v>9</v>
      </c>
      <c r="E17" s="20">
        <v>115555.55555555556</v>
      </c>
    </row>
    <row r="18" spans="2:5">
      <c r="C18" t="s">
        <v>22</v>
      </c>
      <c r="D18">
        <v>1</v>
      </c>
      <c r="E18" s="20">
        <v>110000</v>
      </c>
    </row>
    <row r="19" spans="2:5">
      <c r="C19" t="s">
        <v>7</v>
      </c>
      <c r="D19">
        <v>3</v>
      </c>
      <c r="E19" s="20">
        <v>110000</v>
      </c>
    </row>
    <row r="20" spans="2:5">
      <c r="C20" t="s">
        <v>19</v>
      </c>
      <c r="D20">
        <v>5</v>
      </c>
      <c r="E20" s="20">
        <v>120000</v>
      </c>
    </row>
    <row r="21" spans="2:5">
      <c r="B21" t="s">
        <v>116</v>
      </c>
      <c r="D21">
        <v>37</v>
      </c>
      <c r="E21" s="20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tabSelected="1" workbookViewId="0">
      <selection activeCell="A2" sqref="A2:G28"/>
    </sheetView>
  </sheetViews>
  <sheetFormatPr defaultRowHeight="16.5" outlineLevelRow="3"/>
  <cols>
    <col min="4" max="4" width="10.25" customWidth="1"/>
    <col min="5" max="5" width="10.875" bestFit="1" customWidth="1"/>
    <col min="6" max="6" width="12.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2" t="s">
        <v>131</v>
      </c>
      <c r="C7" s="1"/>
      <c r="D7" s="1"/>
      <c r="E7" s="5"/>
      <c r="F7" s="1"/>
      <c r="G7" s="5"/>
    </row>
    <row r="8" spans="1:7" outlineLevel="1">
      <c r="A8" s="1"/>
      <c r="B8" s="22" t="s">
        <v>126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2" t="s">
        <v>132</v>
      </c>
      <c r="C13" s="1"/>
      <c r="D13" s="1"/>
      <c r="E13" s="5"/>
      <c r="F13" s="1"/>
      <c r="G13" s="5"/>
    </row>
    <row r="14" spans="1:7" outlineLevel="1">
      <c r="A14" s="1"/>
      <c r="B14" s="22" t="s">
        <v>127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2" t="s">
        <v>133</v>
      </c>
      <c r="C19" s="1"/>
      <c r="D19" s="1"/>
      <c r="E19" s="5"/>
      <c r="F19" s="1"/>
      <c r="G19" s="5"/>
    </row>
    <row r="20" spans="1:7" outlineLevel="1">
      <c r="A20" s="1"/>
      <c r="B20" s="22" t="s">
        <v>128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5">
        <f>SUBTOTAL(3,A21:A24)</f>
        <v>4</v>
      </c>
      <c r="B25" s="26" t="s">
        <v>134</v>
      </c>
      <c r="C25" s="25"/>
      <c r="D25" s="25"/>
      <c r="E25" s="23"/>
      <c r="F25" s="25"/>
      <c r="G25" s="23"/>
    </row>
    <row r="26" spans="1:7" outlineLevel="1">
      <c r="A26" s="25"/>
      <c r="B26" s="26" t="s">
        <v>129</v>
      </c>
      <c r="C26" s="25"/>
      <c r="D26" s="25"/>
      <c r="E26" s="23"/>
      <c r="F26" s="25">
        <f>SUBTOTAL(1,F21:F24)</f>
        <v>214</v>
      </c>
      <c r="G26" s="23"/>
    </row>
    <row r="27" spans="1:7">
      <c r="A27" s="25">
        <f>SUBTOTAL(3,A3:A24)</f>
        <v>16</v>
      </c>
      <c r="B27" s="26" t="s">
        <v>135</v>
      </c>
      <c r="C27" s="25"/>
      <c r="D27" s="25"/>
      <c r="E27" s="23"/>
      <c r="F27" s="25"/>
      <c r="G27" s="23"/>
    </row>
    <row r="28" spans="1:7">
      <c r="A28" s="25"/>
      <c r="B28" s="26" t="s">
        <v>130</v>
      </c>
      <c r="C28" s="25"/>
      <c r="D28" s="25"/>
      <c r="E28" s="23"/>
      <c r="F28" s="25">
        <f>SUBTOTAL(1,F3:F24)</f>
        <v>227.3125</v>
      </c>
      <c r="G28" s="23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22 A23 A3 A4 A5 A6 A9 A10 A11 A12 A15 A16 A17 A18 A21 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_x000a_입력하십시오" sqref="B3:B6 B9:B12 B15:B18 B21:B24" xr:uid="{96C112F2-1DC6-4342-B7CC-7DA46F5DC103}">
      <formula1>MOD($B3,5)=0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R12" sqref="R12"/>
    </sheetView>
  </sheetViews>
  <sheetFormatPr defaultRowHeight="16.5"/>
  <cols>
    <col min="2" max="2" width="12.625" customWidth="1"/>
    <col min="3" max="5" width="10.8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F12" sqref="F12"/>
    </sheetView>
  </sheetViews>
  <sheetFormatPr defaultRowHeight="16.5"/>
  <cols>
    <col min="1" max="1" width="3.625" customWidth="1"/>
    <col min="2" max="2" width="10.8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4">
        <v>272000</v>
      </c>
      <c r="D4" s="24">
        <v>324000</v>
      </c>
      <c r="E4" s="24">
        <v>99000</v>
      </c>
    </row>
    <row r="5" spans="2:5">
      <c r="B5" s="1" t="s">
        <v>10</v>
      </c>
      <c r="C5" s="24">
        <v>364000</v>
      </c>
      <c r="D5" s="24">
        <v>81000</v>
      </c>
      <c r="E5" s="24">
        <v>192000</v>
      </c>
    </row>
    <row r="6" spans="2:5">
      <c r="B6" s="1" t="s">
        <v>33</v>
      </c>
      <c r="C6" s="24">
        <v>203000</v>
      </c>
      <c r="D6" s="24">
        <v>486000</v>
      </c>
      <c r="E6" s="24">
        <v>613000</v>
      </c>
    </row>
    <row r="7" spans="2:5">
      <c r="B7" s="1" t="s">
        <v>14</v>
      </c>
      <c r="C7" s="24">
        <v>323000</v>
      </c>
      <c r="D7" s="24">
        <v>70000</v>
      </c>
      <c r="E7" s="24">
        <v>486000</v>
      </c>
    </row>
    <row r="8" spans="2:5">
      <c r="B8" s="1" t="s">
        <v>27</v>
      </c>
      <c r="C8" s="24">
        <v>381000</v>
      </c>
      <c r="D8" s="24">
        <v>120000</v>
      </c>
      <c r="E8" s="24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2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3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4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5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6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7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8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K27" sqref="K27"/>
    </sheetView>
  </sheetViews>
  <sheetFormatPr defaultRowHeight="16.5"/>
  <cols>
    <col min="6" max="6" width="9.375" bestFit="1" customWidth="1"/>
    <col min="12" max="12" width="10.375" customWidth="1"/>
  </cols>
  <sheetData>
    <row r="2" spans="1:12" ht="17.25" thickBot="1">
      <c r="A2" t="s">
        <v>63</v>
      </c>
      <c r="B2" s="7"/>
      <c r="I2" t="s">
        <v>88</v>
      </c>
    </row>
    <row r="3" spans="1:12" ht="17.25" thickTop="1">
      <c r="A3" s="8" t="s">
        <v>89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90</v>
      </c>
      <c r="I3" s="9" t="s">
        <v>0</v>
      </c>
      <c r="J3" s="10" t="s">
        <v>3</v>
      </c>
      <c r="K3" s="10" t="s">
        <v>4</v>
      </c>
      <c r="L3" s="11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2">
        <v>100000</v>
      </c>
      <c r="I4" s="13" t="s">
        <v>92</v>
      </c>
      <c r="J4" s="1" t="s">
        <v>17</v>
      </c>
      <c r="K4" s="1" t="s">
        <v>93</v>
      </c>
      <c r="L4" s="14">
        <v>100000</v>
      </c>
    </row>
    <row r="5" spans="1:12">
      <c r="I5" s="13" t="s">
        <v>94</v>
      </c>
      <c r="J5" s="1" t="s">
        <v>95</v>
      </c>
      <c r="K5" s="1" t="s">
        <v>96</v>
      </c>
      <c r="L5" s="14">
        <v>110000</v>
      </c>
    </row>
    <row r="6" spans="1:12">
      <c r="I6" s="13" t="s">
        <v>97</v>
      </c>
      <c r="J6" s="1" t="s">
        <v>13</v>
      </c>
      <c r="K6" s="1" t="s">
        <v>98</v>
      </c>
      <c r="L6" s="14">
        <v>100000</v>
      </c>
    </row>
    <row r="7" spans="1:12">
      <c r="I7" s="13" t="s">
        <v>99</v>
      </c>
      <c r="J7" s="1" t="s">
        <v>100</v>
      </c>
      <c r="K7" s="1" t="s">
        <v>101</v>
      </c>
      <c r="L7" s="14">
        <v>100000</v>
      </c>
    </row>
    <row r="8" spans="1:12">
      <c r="I8" s="13" t="s">
        <v>102</v>
      </c>
      <c r="J8" s="1" t="s">
        <v>9</v>
      </c>
      <c r="K8" s="1" t="s">
        <v>103</v>
      </c>
      <c r="L8" s="14">
        <v>120000</v>
      </c>
    </row>
    <row r="9" spans="1:12">
      <c r="I9" s="13" t="s">
        <v>104</v>
      </c>
      <c r="J9" s="1" t="s">
        <v>105</v>
      </c>
      <c r="K9" s="1" t="s">
        <v>106</v>
      </c>
      <c r="L9" s="14">
        <v>120000</v>
      </c>
    </row>
    <row r="10" spans="1:12">
      <c r="I10" s="13" t="s">
        <v>107</v>
      </c>
      <c r="J10" s="1" t="s">
        <v>45</v>
      </c>
      <c r="K10" s="1" t="s">
        <v>108</v>
      </c>
      <c r="L10" s="14">
        <v>110000</v>
      </c>
    </row>
    <row r="11" spans="1:12">
      <c r="I11" s="13" t="s">
        <v>109</v>
      </c>
      <c r="J11" s="1" t="s">
        <v>110</v>
      </c>
      <c r="K11" s="1" t="s">
        <v>111</v>
      </c>
      <c r="L11" s="14">
        <v>100000</v>
      </c>
    </row>
    <row r="12" spans="1:12" ht="17.25" thickBot="1">
      <c r="I12" s="15" t="s">
        <v>112</v>
      </c>
      <c r="J12" s="16" t="s">
        <v>113</v>
      </c>
      <c r="K12" s="16" t="s">
        <v>114</v>
      </c>
      <c r="L12" s="17">
        <v>100000</v>
      </c>
    </row>
    <row r="13" spans="1:12" ht="17.2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428625</xdr:colOff>
                <xdr:row>0</xdr:row>
                <xdr:rowOff>47625</xdr:rowOff>
              </from>
              <to>
                <xdr:col>5</xdr:col>
                <xdr:colOff>685800</xdr:colOff>
                <xdr:row>1</xdr:row>
                <xdr:rowOff>171450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지훈 서</cp:lastModifiedBy>
  <dcterms:created xsi:type="dcterms:W3CDTF">2023-08-09T00:13:15Z</dcterms:created>
  <dcterms:modified xsi:type="dcterms:W3CDTF">2025-09-07T09:24:01Z</dcterms:modified>
</cp:coreProperties>
</file>