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2025_기출문제집_컴활1급실기_학습자료_241206 update\02 최신기출유형\08회\"/>
    </mc:Choice>
  </mc:AlternateContent>
  <xr:revisionPtr revIDLastSave="0" documentId="13_ncr:1_{2EC6098F-CB97-4E8D-BD71-A2936D7B4490}" xr6:coauthVersionLast="47" xr6:coauthVersionMax="47" xr10:uidLastSave="{00000000-0000-0000-0000-000000000000}"/>
  <bookViews>
    <workbookView xWindow="-120" yWindow="-120" windowWidth="24240" windowHeight="13020" xr2:uid="{812066B2-97CF-4D81-BA16-AB7A7A7E7780}"/>
  </bookViews>
  <sheets>
    <sheet name="기본작업" sheetId="1" r:id="rId1"/>
    <sheet name="계산작업" sheetId="3" r:id="rId2"/>
    <sheet name="국어" sheetId="10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기본작업!$A$2:$G$32</definedName>
    <definedName name="_xleta.LEFT" hidden="1" xlm="1">#NAME?</definedName>
    <definedName name="_xlnm.Criteria" localSheetId="0">기본작업!$A$34:$A$35</definedName>
    <definedName name="_xlnm.Extract" localSheetId="0">기본작업!$A$37:$E$37</definedName>
    <definedName name="_xlnm.Print_Area" localSheetId="0">기본작업!$A$2:$G$32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5" i="1" l="1"/>
  <c r="L13" i="3" a="1"/>
  <c r="L13" i="3" s="1"/>
  <c r="M13" i="3" a="1"/>
  <c r="M13" i="3" s="1"/>
  <c r="N13" i="3" a="1"/>
  <c r="N13" i="3" s="1"/>
  <c r="K13" i="3" a="1"/>
  <c r="K13" i="3" s="1"/>
  <c r="L12" i="3"/>
  <c r="M12" i="3"/>
  <c r="N12" i="3"/>
  <c r="K12" i="3"/>
  <c r="L4" i="3" a="1"/>
  <c r="L4" i="3" s="1"/>
  <c r="M4" i="3" a="1"/>
  <c r="M4" i="3" s="1"/>
  <c r="L5" i="3" a="1"/>
  <c r="L5" i="3" s="1"/>
  <c r="M5" i="3" a="1"/>
  <c r="M5" i="3" s="1"/>
  <c r="L6" i="3" a="1"/>
  <c r="L6" i="3" s="1"/>
  <c r="M6" i="3" a="1"/>
  <c r="M6" i="3" s="1"/>
  <c r="L7" i="3" a="1"/>
  <c r="L7" i="3" s="1"/>
  <c r="M7" i="3" a="1"/>
  <c r="M7" i="3" s="1"/>
  <c r="K5" i="3" a="1"/>
  <c r="K5" i="3" s="1"/>
  <c r="K6" i="3" a="1"/>
  <c r="K6" i="3" s="1"/>
  <c r="K7" i="3" a="1"/>
  <c r="K7" i="3" s="1"/>
  <c r="K4" i="3" a="1"/>
  <c r="K4" i="3" s="1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4" i="3"/>
  <c r="A25" i="5"/>
  <c r="A19" i="5"/>
  <c r="A13" i="5"/>
  <c r="A7" i="5"/>
  <c r="A27" i="5" s="1"/>
  <c r="F26" i="5"/>
  <c r="F20" i="5"/>
  <c r="F14" i="5"/>
  <c r="F8" i="5"/>
  <c r="G28" i="1"/>
  <c r="G29" i="1"/>
  <c r="G30" i="1"/>
  <c r="G31" i="1"/>
  <c r="G3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H5" i="3" a="1"/>
  <c r="H11" i="3" a="1"/>
  <c r="H17" i="3" a="1"/>
  <c r="H23" i="3" a="1"/>
  <c r="H29" i="3" a="1"/>
  <c r="H24" i="3" a="1"/>
  <c r="H6" i="3" a="1"/>
  <c r="H18" i="3" a="1"/>
  <c r="H30" i="3" a="1"/>
  <c r="H12" i="3" a="1"/>
  <c r="H7" i="3" a="1"/>
  <c r="H13" i="3" a="1"/>
  <c r="H19" i="3" a="1"/>
  <c r="H25" i="3" a="1"/>
  <c r="H31" i="3" a="1"/>
  <c r="H8" i="3" a="1"/>
  <c r="H14" i="3" a="1"/>
  <c r="H20" i="3" a="1"/>
  <c r="H26" i="3" a="1"/>
  <c r="H32" i="3" a="1"/>
  <c r="H27" i="3" a="1"/>
  <c r="H10" i="3" a="1"/>
  <c r="H22" i="3" a="1"/>
  <c r="H9" i="3" a="1"/>
  <c r="H21" i="3" a="1"/>
  <c r="H33" i="3" a="1"/>
  <c r="H16" i="3" a="1"/>
  <c r="H28" i="3" a="1"/>
  <c r="H15" i="3" a="1"/>
  <c r="H4" i="3" a="1"/>
  <c r="H15" i="3" l="1"/>
  <c r="H28" i="3"/>
  <c r="H16" i="3"/>
  <c r="H33" i="3"/>
  <c r="H21" i="3"/>
  <c r="H9" i="3"/>
  <c r="H22" i="3"/>
  <c r="H10" i="3"/>
  <c r="H27" i="3"/>
  <c r="H32" i="3"/>
  <c r="H26" i="3"/>
  <c r="H20" i="3"/>
  <c r="H14" i="3"/>
  <c r="H8" i="3"/>
  <c r="H31" i="3"/>
  <c r="H25" i="3"/>
  <c r="H19" i="3"/>
  <c r="H13" i="3"/>
  <c r="H7" i="3"/>
  <c r="H12" i="3"/>
  <c r="H30" i="3"/>
  <c r="H18" i="3"/>
  <c r="H6" i="3"/>
  <c r="H24" i="3"/>
  <c r="H29" i="3"/>
  <c r="H23" i="3"/>
  <c r="H17" i="3"/>
  <c r="H11" i="3"/>
  <c r="H5" i="3"/>
  <c r="H4" i="3"/>
  <c r="F2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7569C99-8F84-4562-A74D-20261ECAB6DC}" name="MS Access Database_Query" type="1" refreshedVersion="8" background="1">
    <dbPr connection="DSN=MS Access Database;DBQ=C:\2025_기출문제집_컴활1급실기_학습자료_241206 update\02 최신기출유형\08회\수강현황.accdb;DefaultDir=C:\2025_기출문제집_컴활1급실기_학습자료_241206 update\02 최신기출유형\08회;DriverId=25;FIL=MS Access;MaxBufferSize=2048;PageTimeout=5;" command="SELECT `1학기강의`.수강코드, `1학기강의`.성명, `1학기강의`.학년, `1학기강의`.수강료_x000d__x000a_FROM `1학기강의` `1학기강의`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<sst xmlns="http://schemas.openxmlformats.org/spreadsheetml/2006/main" count="436" uniqueCount="142">
  <si>
    <t>수강코드</t>
  </si>
  <si>
    <t>성명</t>
  </si>
  <si>
    <t>학년</t>
  </si>
  <si>
    <t>과목</t>
  </si>
  <si>
    <t>담당강사</t>
  </si>
  <si>
    <t>수강료</t>
  </si>
  <si>
    <t>수강료할인</t>
  </si>
  <si>
    <t>가002</t>
  </si>
  <si>
    <t>김진호</t>
  </si>
  <si>
    <t>영어</t>
  </si>
  <si>
    <t>김원선</t>
  </si>
  <si>
    <t>라001</t>
  </si>
  <si>
    <t>여현수</t>
  </si>
  <si>
    <t>국사</t>
  </si>
  <si>
    <t>이정철</t>
  </si>
  <si>
    <t>다002</t>
  </si>
  <si>
    <t>김현수</t>
  </si>
  <si>
    <t>국어</t>
  </si>
  <si>
    <t>고민두</t>
  </si>
  <si>
    <t>가003</t>
  </si>
  <si>
    <t>조영상</t>
  </si>
  <si>
    <t>강진주</t>
  </si>
  <si>
    <t>가001</t>
  </si>
  <si>
    <t>지상렬</t>
  </si>
  <si>
    <t>김진민</t>
  </si>
  <si>
    <t>다001</t>
  </si>
  <si>
    <t>김애자</t>
  </si>
  <si>
    <t>정희진</t>
  </si>
  <si>
    <t>다003</t>
  </si>
  <si>
    <t>강민성</t>
  </si>
  <si>
    <t>유삼순</t>
  </si>
  <si>
    <t>라003</t>
  </si>
  <si>
    <t>정창영</t>
  </si>
  <si>
    <t>신길동</t>
  </si>
  <si>
    <t>김호준</t>
  </si>
  <si>
    <t>라002</t>
  </si>
  <si>
    <t>송진윤</t>
  </si>
  <si>
    <t>노정현</t>
  </si>
  <si>
    <t>장원길</t>
  </si>
  <si>
    <t>배인숙</t>
  </si>
  <si>
    <t>우강철</t>
  </si>
  <si>
    <t>박호준</t>
  </si>
  <si>
    <t>김연지</t>
  </si>
  <si>
    <t>나001</t>
  </si>
  <si>
    <t>현나현</t>
  </si>
  <si>
    <t>수학</t>
  </si>
  <si>
    <t>황민규</t>
  </si>
  <si>
    <t>정상영</t>
  </si>
  <si>
    <t>송우선</t>
  </si>
  <si>
    <t>강일신</t>
  </si>
  <si>
    <t>정민수</t>
  </si>
  <si>
    <t>김희수</t>
  </si>
  <si>
    <t>민경성</t>
  </si>
  <si>
    <t>나003</t>
  </si>
  <si>
    <t>강병규</t>
  </si>
  <si>
    <t>이호섭</t>
  </si>
  <si>
    <t>김대호</t>
  </si>
  <si>
    <t>김준수</t>
  </si>
  <si>
    <t>정윤호</t>
  </si>
  <si>
    <t>김원중</t>
  </si>
  <si>
    <t>진민진</t>
  </si>
  <si>
    <t>윤은혜</t>
  </si>
  <si>
    <t>김여진</t>
  </si>
  <si>
    <t>[표1]</t>
  </si>
  <si>
    <t>[표2] 과목별 학년별 수강인원</t>
  </si>
  <si>
    <t>가</t>
  </si>
  <si>
    <t>나</t>
  </si>
  <si>
    <t>다</t>
  </si>
  <si>
    <t>라</t>
  </si>
  <si>
    <t>[표3]</t>
  </si>
  <si>
    <t>수강료합계</t>
  </si>
  <si>
    <t>수강료평균</t>
  </si>
  <si>
    <t>의류코드</t>
  </si>
  <si>
    <t>사이즈</t>
  </si>
  <si>
    <t>재고량</t>
  </si>
  <si>
    <t>입고량</t>
  </si>
  <si>
    <t>판매가</t>
  </si>
  <si>
    <t>판매량</t>
  </si>
  <si>
    <t>판매총액</t>
  </si>
  <si>
    <t>CT9W621</t>
  </si>
  <si>
    <t>J8D1J31</t>
  </si>
  <si>
    <t>DAJC203</t>
  </si>
  <si>
    <t>CL9SC10</t>
  </si>
  <si>
    <t>강사별 지출내역</t>
  </si>
  <si>
    <t>강사명</t>
  </si>
  <si>
    <t>1학년</t>
  </si>
  <si>
    <t>2학년</t>
  </si>
  <si>
    <t>3학년</t>
  </si>
  <si>
    <t>[참조표]</t>
  </si>
  <si>
    <t>수강생</t>
  </si>
  <si>
    <t>월수강료</t>
  </si>
  <si>
    <t>홍길동</t>
  </si>
  <si>
    <t>A100</t>
  </si>
  <si>
    <t>신동길</t>
  </si>
  <si>
    <t>A200</t>
  </si>
  <si>
    <t>고전</t>
  </si>
  <si>
    <t>김솔유</t>
  </si>
  <si>
    <t>B100</t>
  </si>
  <si>
    <t>고두심</t>
  </si>
  <si>
    <t>B200</t>
  </si>
  <si>
    <t>현대사</t>
  </si>
  <si>
    <t>노현정</t>
  </si>
  <si>
    <t>C100</t>
  </si>
  <si>
    <t>조예슬</t>
  </si>
  <si>
    <t>C200</t>
  </si>
  <si>
    <t>문법</t>
  </si>
  <si>
    <t>박종훈</t>
  </si>
  <si>
    <t>D100</t>
  </si>
  <si>
    <t>정솔희</t>
  </si>
  <si>
    <t>D200</t>
  </si>
  <si>
    <t>과탐</t>
  </si>
  <si>
    <t>김태희</t>
  </si>
  <si>
    <t>E300</t>
  </si>
  <si>
    <t>사탐</t>
  </si>
  <si>
    <t>유인촌</t>
  </si>
  <si>
    <t>조건</t>
    <phoneticPr fontId="1" type="noConversion"/>
  </si>
  <si>
    <t>성명</t>
    <phoneticPr fontId="1" type="noConversion"/>
  </si>
  <si>
    <t>학년</t>
    <phoneticPr fontId="1" type="noConversion"/>
  </si>
  <si>
    <t>과목</t>
    <phoneticPr fontId="1" type="noConversion"/>
  </si>
  <si>
    <t>담당강사</t>
    <phoneticPr fontId="1" type="noConversion"/>
  </si>
  <si>
    <t>수강료</t>
    <phoneticPr fontId="1" type="noConversion"/>
  </si>
  <si>
    <t>(모두)</t>
  </si>
  <si>
    <t>총합계</t>
  </si>
  <si>
    <t>김영진</t>
  </si>
  <si>
    <t>명호준</t>
  </si>
  <si>
    <t>양민경</t>
  </si>
  <si>
    <t>이미철</t>
  </si>
  <si>
    <t>수강코드2</t>
  </si>
  <si>
    <t>수강생수</t>
  </si>
  <si>
    <t>평균 : 수강료</t>
  </si>
  <si>
    <t>수강생수 - 수강코드2: 그룹3, 학년: 1 (+)에 대한 세부 정보</t>
  </si>
  <si>
    <t>90 평균</t>
  </si>
  <si>
    <t>95 평균</t>
  </si>
  <si>
    <t>100 평균</t>
  </si>
  <si>
    <t>105 평균</t>
  </si>
  <si>
    <t>전체 평균</t>
  </si>
  <si>
    <t>90 개수</t>
  </si>
  <si>
    <t>95 개수</t>
  </si>
  <si>
    <t>100 개수</t>
  </si>
  <si>
    <t>105 개수</t>
  </si>
  <si>
    <t>전체 개수</t>
  </si>
  <si>
    <t>수강내역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</si>
</sst>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학년&quot;"/>
    <numFmt numFmtId="177" formatCode="[&gt;=100000]#&quot;십&quot;0&quot;만&quot;0,&quot;천원&quot;;0&quot;만&quot;0,&quot;천원&quot;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rgb="FFFA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3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5" xfId="0" applyBorder="1" applyAlignment="1">
      <alignment horizontal="center" vertical="center"/>
    </xf>
    <xf numFmtId="4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0" applyNumberFormat="1" applyBorder="1" applyAlignment="1">
      <alignment horizontal="center" vertical="center"/>
    </xf>
    <xf numFmtId="42" fontId="0" fillId="0" borderId="1" xfId="0" applyNumberFormat="1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0" fontId="4" fillId="0" borderId="0" xfId="0" applyFont="1">
      <alignment vertical="center"/>
    </xf>
    <xf numFmtId="42" fontId="0" fillId="0" borderId="0" xfId="0" applyNumberFormat="1">
      <alignment vertical="center"/>
    </xf>
    <xf numFmtId="0" fontId="4" fillId="0" borderId="1" xfId="0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7" fontId="0" fillId="0" borderId="1" xfId="2" applyNumberFormat="1" applyFont="1" applyBorder="1" applyAlignment="1">
      <alignment vertical="center"/>
    </xf>
    <xf numFmtId="0" fontId="6" fillId="0" borderId="0" xfId="0" applyFont="1">
      <alignment vertical="center"/>
    </xf>
    <xf numFmtId="0" fontId="0" fillId="0" borderId="1" xfId="0" applyBorder="1" applyAlignment="1" applyProtection="1">
      <alignment horizontal="center" vertical="center"/>
      <protection locked="0"/>
    </xf>
    <xf numFmtId="42" fontId="0" fillId="0" borderId="1" xfId="0" applyNumberFormat="1" applyBorder="1" applyAlignment="1" applyProtection="1">
      <alignment horizontal="center" vertical="center"/>
      <protection locked="0"/>
    </xf>
  </cellXfs>
  <cellStyles count="3">
    <cellStyle name="쉼표 [0]" xfId="1" builtinId="6"/>
    <cellStyle name="통화 [0]" xfId="2" builtinId="7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1500">
                <a:latin typeface="굴림" panose="020B0600000101010101" pitchFamily="50" charset="-127"/>
                <a:ea typeface="굴림" panose="020B0600000101010101" pitchFamily="50" charset="-127"/>
              </a:rPr>
              <a:t>강사별 지출내역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1학년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'기타작업-1'!$C$4:$C$8</c:f>
              <c:numCache>
                <c:formatCode>_("₩"* #,##0_);_("₩"* \(#,##0\);_("₩"* "-"_);_(@_)</c:formatCode>
                <c:ptCount val="5"/>
                <c:pt idx="0">
                  <c:v>270000</c:v>
                </c:pt>
                <c:pt idx="1">
                  <c:v>360000</c:v>
                </c:pt>
                <c:pt idx="2">
                  <c:v>200000</c:v>
                </c:pt>
                <c:pt idx="3">
                  <c:v>300000</c:v>
                </c:pt>
                <c:pt idx="4">
                  <c:v>380000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8E-4943-B0AE-35FF97DABE95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2학년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'기타작업-1'!$D$4:$D$8</c:f>
              <c:numCache>
                <c:formatCode>_("₩"* #,##0_);_("₩"* \(#,##0\);_("₩"* "-"_);_(@_)</c:formatCode>
                <c:ptCount val="5"/>
                <c:pt idx="0">
                  <c:v>324000</c:v>
                </c:pt>
                <c:pt idx="1">
                  <c:v>81000</c:v>
                </c:pt>
                <c:pt idx="2">
                  <c:v>486000</c:v>
                </c:pt>
                <c:pt idx="3">
                  <c:v>270000</c:v>
                </c:pt>
                <c:pt idx="4">
                  <c:v>120000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8E-4943-B0AE-35FF97DAB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68055824"/>
        <c:axId val="883646624"/>
      </c:barChart>
      <c:lineChart>
        <c:grouping val="standard"/>
        <c:varyColors val="0"/>
        <c:ser>
          <c:idx val="2"/>
          <c:order val="2"/>
          <c:tx>
            <c:strRef>
              <c:f>'기타작업-1'!$E$3</c:f>
              <c:strCache>
                <c:ptCount val="1"/>
                <c:pt idx="0">
                  <c:v>3학년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'기타작업-1'!$E$4:$E$8</c:f>
              <c:numCache>
                <c:formatCode>_("₩"* #,##0_);_("₩"* \(#,##0\);_("₩"* "-"_);_(@_)</c:formatCode>
                <c:ptCount val="5"/>
                <c:pt idx="0">
                  <c:v>99000</c:v>
                </c:pt>
                <c:pt idx="1">
                  <c:v>190000</c:v>
                </c:pt>
                <c:pt idx="2">
                  <c:v>600000</c:v>
                </c:pt>
                <c:pt idx="3">
                  <c:v>480000</c:v>
                </c:pt>
                <c:pt idx="4">
                  <c:v>81000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F1-4ECF-9F87-75B98EE7D0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8055824"/>
        <c:axId val="883646624"/>
      </c:lineChart>
      <c:catAx>
        <c:axId val="968055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3646624"/>
        <c:crosses val="autoZero"/>
        <c:auto val="1"/>
        <c:lblAlgn val="ctr"/>
        <c:lblOffset val="100"/>
        <c:noMultiLvlLbl val="0"/>
      </c:catAx>
      <c:valAx>
        <c:axId val="883646624"/>
        <c:scaling>
          <c:orientation val="minMax"/>
          <c:max val="8000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68055824"/>
        <c:crosses val="autoZero"/>
        <c:crossBetween val="between"/>
        <c:majorUnit val="200000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t"/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28</xdr:row>
      <xdr:rowOff>0</xdr:rowOff>
    </xdr:to>
    <xdr:graphicFrame macro="">
      <xdr:nvGraphicFramePr>
        <xdr:cNvPr id="6" name="차트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9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9</xdr:row>
          <xdr:rowOff>0</xdr:rowOff>
        </xdr:from>
        <xdr:to>
          <xdr:col>5</xdr:col>
          <xdr:colOff>0</xdr:colOff>
          <xdr:row>11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6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색조보기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428625</xdr:colOff>
          <xdr:row>0</xdr:row>
          <xdr:rowOff>47625</xdr:rowOff>
        </xdr:from>
        <xdr:to>
          <xdr:col>5</xdr:col>
          <xdr:colOff>685800</xdr:colOff>
          <xdr:row>1</xdr:row>
          <xdr:rowOff>171450</xdr:rowOff>
        </xdr:to>
        <xdr:sp macro="" textlink="">
          <xdr:nvSpPr>
            <xdr:cNvPr id="2049" name="cmd수강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ina7" refreshedDate="45743.841785416669" backgroundQuery="1" createdVersion="8" refreshedVersion="8" minRefreshableVersion="3" recordCount="37" xr:uid="{3517B109-2FA8-4E61-8C2C-B71AFEA241AB}">
  <cacheSource type="external" connectionId="1"/>
  <cacheFields count="5">
    <cacheField name="수강코드" numFmtId="0" sqlType="-9">
      <sharedItems count="11">
        <s v="다001"/>
        <s v="다003"/>
        <s v="가003"/>
        <s v="가002"/>
        <s v="다002"/>
        <s v="라003"/>
        <s v="라001"/>
        <s v="나001"/>
        <s v="라002"/>
        <s v="나003"/>
        <s v="가001"/>
      </sharedItems>
      <fieldGroup par="4"/>
    </cacheField>
    <cacheField name="성명" numFmtId="0" sqlType="-9">
      <sharedItems count="37">
        <s v="김애자"/>
        <s v="강민성"/>
        <s v="배인숙"/>
        <s v="윤은혜"/>
        <s v="정민수"/>
        <s v="김희수"/>
        <s v="김원중"/>
        <s v="진민진"/>
        <s v="김현수"/>
        <s v="정창영"/>
        <s v="우강철"/>
        <s v="박호준"/>
        <s v="김진호"/>
        <s v="여현수"/>
        <s v="김여진"/>
        <s v="김연지"/>
        <s v="현나현"/>
        <s v="정상영"/>
        <s v="송우선"/>
        <s v="강일신"/>
        <s v="김호준"/>
        <s v="송진윤"/>
        <s v="장원길"/>
        <s v="민경성"/>
        <s v="강병규"/>
        <s v="김대호"/>
        <s v="조영상"/>
        <s v="지상렬"/>
        <s v="김준수"/>
        <s v="정윤호"/>
        <s v="김영진"/>
        <s v="이성진"/>
        <s v="이미철"/>
        <s v="양민경"/>
        <s v="강동성"/>
        <s v="명호준"/>
        <s v="한송진"/>
      </sharedItems>
    </cacheField>
    <cacheField name="학년" numFmtId="0" sqlType="8">
      <sharedItems containsSemiMixedTypes="0" containsString="0" containsNumber="1" containsInteger="1" minValue="1" maxValue="3" count="3">
        <n v="1"/>
        <n v="3"/>
        <n v="2"/>
      </sharedItems>
    </cacheField>
    <cacheField name="수강료" numFmtId="0" sqlType="8">
      <sharedItems containsSemiMixedTypes="0" containsString="0" containsNumber="1" containsInteger="1" minValue="90000" maxValue="120000" count="4">
        <n v="90000"/>
        <n v="110000"/>
        <n v="120000"/>
        <n v="100000"/>
      </sharedItems>
    </cacheField>
    <cacheField name="수강코드2" numFmtId="0" databaseField="0">
      <fieldGroup base="0">
        <discretePr count="11">
          <x v="2"/>
          <x v="2"/>
          <x v="0"/>
          <x v="0"/>
          <x v="2"/>
          <x v="3"/>
          <x v="3"/>
          <x v="1"/>
          <x v="3"/>
          <x v="1"/>
          <x v="0"/>
        </discretePr>
        <groupItems count="4">
          <s v="그룹1"/>
          <s v="그룹2"/>
          <s v="그룹3"/>
          <s v="그룹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x v="0"/>
    <x v="0"/>
    <x v="0"/>
  </r>
  <r>
    <x v="1"/>
    <x v="1"/>
    <x v="1"/>
    <x v="1"/>
  </r>
  <r>
    <x v="2"/>
    <x v="2"/>
    <x v="1"/>
    <x v="2"/>
  </r>
  <r>
    <x v="3"/>
    <x v="3"/>
    <x v="2"/>
    <x v="1"/>
  </r>
  <r>
    <x v="1"/>
    <x v="4"/>
    <x v="1"/>
    <x v="1"/>
  </r>
  <r>
    <x v="2"/>
    <x v="5"/>
    <x v="1"/>
    <x v="2"/>
  </r>
  <r>
    <x v="0"/>
    <x v="6"/>
    <x v="0"/>
    <x v="0"/>
  </r>
  <r>
    <x v="2"/>
    <x v="7"/>
    <x v="1"/>
    <x v="2"/>
  </r>
  <r>
    <x v="4"/>
    <x v="8"/>
    <x v="2"/>
    <x v="3"/>
  </r>
  <r>
    <x v="5"/>
    <x v="9"/>
    <x v="1"/>
    <x v="1"/>
  </r>
  <r>
    <x v="3"/>
    <x v="10"/>
    <x v="2"/>
    <x v="1"/>
  </r>
  <r>
    <x v="6"/>
    <x v="11"/>
    <x v="0"/>
    <x v="0"/>
  </r>
  <r>
    <x v="3"/>
    <x v="12"/>
    <x v="2"/>
    <x v="1"/>
  </r>
  <r>
    <x v="6"/>
    <x v="13"/>
    <x v="0"/>
    <x v="0"/>
  </r>
  <r>
    <x v="6"/>
    <x v="14"/>
    <x v="0"/>
    <x v="0"/>
  </r>
  <r>
    <x v="5"/>
    <x v="15"/>
    <x v="1"/>
    <x v="1"/>
  </r>
  <r>
    <x v="7"/>
    <x v="16"/>
    <x v="0"/>
    <x v="3"/>
  </r>
  <r>
    <x v="4"/>
    <x v="17"/>
    <x v="2"/>
    <x v="3"/>
  </r>
  <r>
    <x v="0"/>
    <x v="18"/>
    <x v="0"/>
    <x v="0"/>
  </r>
  <r>
    <x v="5"/>
    <x v="19"/>
    <x v="1"/>
    <x v="1"/>
  </r>
  <r>
    <x v="0"/>
    <x v="20"/>
    <x v="0"/>
    <x v="0"/>
  </r>
  <r>
    <x v="8"/>
    <x v="21"/>
    <x v="2"/>
    <x v="3"/>
  </r>
  <r>
    <x v="0"/>
    <x v="22"/>
    <x v="0"/>
    <x v="0"/>
  </r>
  <r>
    <x v="7"/>
    <x v="23"/>
    <x v="0"/>
    <x v="3"/>
  </r>
  <r>
    <x v="9"/>
    <x v="24"/>
    <x v="1"/>
    <x v="2"/>
  </r>
  <r>
    <x v="4"/>
    <x v="25"/>
    <x v="2"/>
    <x v="3"/>
  </r>
  <r>
    <x v="2"/>
    <x v="26"/>
    <x v="1"/>
    <x v="2"/>
  </r>
  <r>
    <x v="10"/>
    <x v="27"/>
    <x v="0"/>
    <x v="1"/>
  </r>
  <r>
    <x v="6"/>
    <x v="28"/>
    <x v="0"/>
    <x v="0"/>
  </r>
  <r>
    <x v="5"/>
    <x v="29"/>
    <x v="1"/>
    <x v="1"/>
  </r>
  <r>
    <x v="0"/>
    <x v="30"/>
    <x v="0"/>
    <x v="0"/>
  </r>
  <r>
    <x v="8"/>
    <x v="31"/>
    <x v="2"/>
    <x v="3"/>
  </r>
  <r>
    <x v="0"/>
    <x v="32"/>
    <x v="0"/>
    <x v="0"/>
  </r>
  <r>
    <x v="0"/>
    <x v="33"/>
    <x v="0"/>
    <x v="3"/>
  </r>
  <r>
    <x v="9"/>
    <x v="34"/>
    <x v="1"/>
    <x v="2"/>
  </r>
  <r>
    <x v="0"/>
    <x v="35"/>
    <x v="2"/>
    <x v="3"/>
  </r>
  <r>
    <x v="2"/>
    <x v="36"/>
    <x v="1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6C111FA-C87B-4DD7-847E-3311D351B6C5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5:E21" firstHeaderRow="0" firstDataRow="1" firstDataCol="2" rowPageCount="1" colPageCount="1"/>
  <pivotFields count="5">
    <pivotField axis="axisRow" compact="0" showAll="0">
      <items count="12">
        <item x="10"/>
        <item x="3"/>
        <item x="2"/>
        <item x="7"/>
        <item x="9"/>
        <item x="0"/>
        <item x="4"/>
        <item x="1"/>
        <item x="6"/>
        <item x="8"/>
        <item x="5"/>
        <item t="default"/>
      </items>
    </pivotField>
    <pivotField dataField="1" compact="0" showAll="0">
      <items count="38">
        <item x="34"/>
        <item x="1"/>
        <item x="24"/>
        <item x="19"/>
        <item x="25"/>
        <item x="0"/>
        <item x="14"/>
        <item x="15"/>
        <item x="30"/>
        <item x="6"/>
        <item x="28"/>
        <item x="12"/>
        <item x="8"/>
        <item x="20"/>
        <item x="5"/>
        <item x="35"/>
        <item x="23"/>
        <item x="11"/>
        <item x="2"/>
        <item x="18"/>
        <item x="21"/>
        <item x="33"/>
        <item x="13"/>
        <item x="10"/>
        <item x="3"/>
        <item x="32"/>
        <item x="31"/>
        <item x="22"/>
        <item x="4"/>
        <item x="17"/>
        <item x="29"/>
        <item x="9"/>
        <item x="26"/>
        <item x="27"/>
        <item x="7"/>
        <item x="36"/>
        <item x="16"/>
        <item t="default"/>
      </items>
    </pivotField>
    <pivotField axis="axisPage" compact="0" showAll="0">
      <items count="4">
        <item x="0"/>
        <item x="2"/>
        <item x="1"/>
        <item t="default"/>
      </items>
    </pivotField>
    <pivotField dataField="1" compact="0" showAll="0"/>
    <pivotField axis="axisRow" compact="0" showAll="0">
      <items count="5">
        <item n="국어" x="2"/>
        <item n="국사" x="3"/>
        <item n="수학" x="1"/>
        <item n="영어" x="0"/>
        <item t="default"/>
      </items>
    </pivotField>
  </pivotFields>
  <rowFields count="2">
    <field x="4"/>
    <field x="0"/>
  </rowFields>
  <rowItems count="16">
    <i>
      <x/>
    </i>
    <i r="1">
      <x v="5"/>
    </i>
    <i r="1">
      <x v="6"/>
    </i>
    <i r="1">
      <x v="7"/>
    </i>
    <i>
      <x v="1"/>
    </i>
    <i r="1">
      <x v="8"/>
    </i>
    <i r="1">
      <x v="9"/>
    </i>
    <i r="1">
      <x v="10"/>
    </i>
    <i>
      <x v="2"/>
    </i>
    <i r="1">
      <x v="3"/>
    </i>
    <i r="1">
      <x v="4"/>
    </i>
    <i>
      <x v="3"/>
    </i>
    <i r="1">
      <x/>
    </i>
    <i r="1">
      <x v="1"/>
    </i>
    <i r="1">
      <x v="2"/>
    </i>
    <i t="grand">
      <x/>
    </i>
  </rowItems>
  <colFields count="1">
    <field x="-2"/>
  </colFields>
  <colItems count="2">
    <i>
      <x/>
    </i>
    <i i="1">
      <x v="1"/>
    </i>
  </colItems>
  <pageFields count="1">
    <pageField fld="2" hier="-1"/>
  </pageFields>
  <dataFields count="2">
    <dataField name="수강생수" fld="1" subtotal="count" baseField="4" baseItem="0"/>
    <dataField name="평균 : 수강료" fld="3" subtotal="average" baseField="0" baseItem="0" numFmtId="42"/>
  </dataFields>
  <pivotTableStyleInfo name="PivotStyleLight25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10A082B-0DD6-4C81-97F7-4A3C8BAD17CF}" name="표2" displayName="표2" ref="A3:D17" totalsRowShown="0">
  <autoFilter ref="A3:D17" xr:uid="{710A082B-0DD6-4C81-97F7-4A3C8BAD17CF}"/>
  <sortState xmlns:xlrd2="http://schemas.microsoft.com/office/spreadsheetml/2017/richdata2" ref="A4:D17">
    <sortCondition ref="B3:B17"/>
  </sortState>
  <tableColumns count="4">
    <tableColumn id="1" xr3:uid="{816BA517-8D51-40D6-B1CD-3C425081D69C}" name="수강코드"/>
    <tableColumn id="2" xr3:uid="{09EA6953-2D30-4ADD-B80F-71A28A14E8CB}" name="성명"/>
    <tableColumn id="3" xr3:uid="{7BC325B5-69F3-45FF-B201-47B5FDC08E01}" name="학년"/>
    <tableColumn id="4" xr3:uid="{383CA072-3662-49E4-B065-4991A7CC61E7}" name="수강료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48"/>
  <sheetViews>
    <sheetView tabSelected="1" view="pageBreakPreview" zoomScale="60" zoomScaleNormal="100" workbookViewId="0">
      <selection activeCell="M18" sqref="M18"/>
    </sheetView>
  </sheetViews>
  <sheetFormatPr defaultRowHeight="16.5"/>
  <cols>
    <col min="3" max="3" width="5.875" customWidth="1"/>
    <col min="5" max="5" width="10.875" bestFit="1" customWidth="1"/>
    <col min="6" max="7" width="12.875" bestFit="1" customWidth="1"/>
  </cols>
  <sheetData>
    <row r="2" spans="1:7">
      <c r="A2" s="26" t="s">
        <v>0</v>
      </c>
      <c r="B2" s="26" t="s">
        <v>1</v>
      </c>
      <c r="C2" s="26" t="s">
        <v>2</v>
      </c>
      <c r="D2" s="26" t="s">
        <v>3</v>
      </c>
      <c r="E2" s="26" t="s">
        <v>4</v>
      </c>
      <c r="F2" s="26" t="s">
        <v>5</v>
      </c>
      <c r="G2" s="26" t="s">
        <v>6</v>
      </c>
    </row>
    <row r="3" spans="1:7">
      <c r="A3" s="26" t="s">
        <v>7</v>
      </c>
      <c r="B3" s="26" t="s">
        <v>8</v>
      </c>
      <c r="C3" s="26">
        <v>2</v>
      </c>
      <c r="D3" s="26" t="s">
        <v>9</v>
      </c>
      <c r="E3" s="26" t="s">
        <v>10</v>
      </c>
      <c r="F3" s="27">
        <v>110000</v>
      </c>
      <c r="G3" s="17">
        <f t="shared" ref="G3:G32" si="0">IF(RIGHT(A3,1)="1",F3*90%,IF(RIGHT(A3,1)="2",F3*95%,F3))</f>
        <v>104500</v>
      </c>
    </row>
    <row r="4" spans="1:7">
      <c r="A4" s="26" t="s">
        <v>11</v>
      </c>
      <c r="B4" s="26" t="s">
        <v>12</v>
      </c>
      <c r="C4" s="26">
        <v>1</v>
      </c>
      <c r="D4" s="26" t="s">
        <v>13</v>
      </c>
      <c r="E4" s="26" t="s">
        <v>14</v>
      </c>
      <c r="F4" s="27">
        <v>90000</v>
      </c>
      <c r="G4" s="17">
        <f t="shared" si="0"/>
        <v>81000</v>
      </c>
    </row>
    <row r="5" spans="1:7">
      <c r="A5" s="26" t="s">
        <v>15</v>
      </c>
      <c r="B5" s="26" t="s">
        <v>16</v>
      </c>
      <c r="C5" s="26">
        <v>2</v>
      </c>
      <c r="D5" s="26" t="s">
        <v>17</v>
      </c>
      <c r="E5" s="26" t="s">
        <v>18</v>
      </c>
      <c r="F5" s="27">
        <v>100000</v>
      </c>
      <c r="G5" s="17">
        <f t="shared" si="0"/>
        <v>95000</v>
      </c>
    </row>
    <row r="6" spans="1:7">
      <c r="A6" s="26" t="s">
        <v>19</v>
      </c>
      <c r="B6" s="26" t="s">
        <v>20</v>
      </c>
      <c r="C6" s="26">
        <v>3</v>
      </c>
      <c r="D6" s="26" t="s">
        <v>9</v>
      </c>
      <c r="E6" s="26" t="s">
        <v>21</v>
      </c>
      <c r="F6" s="27">
        <v>120000</v>
      </c>
      <c r="G6" s="17">
        <f t="shared" si="0"/>
        <v>120000</v>
      </c>
    </row>
    <row r="7" spans="1:7">
      <c r="A7" s="26" t="s">
        <v>22</v>
      </c>
      <c r="B7" s="26" t="s">
        <v>23</v>
      </c>
      <c r="C7" s="26">
        <v>1</v>
      </c>
      <c r="D7" s="26" t="s">
        <v>9</v>
      </c>
      <c r="E7" s="26" t="s">
        <v>24</v>
      </c>
      <c r="F7" s="27">
        <v>110000</v>
      </c>
      <c r="G7" s="17">
        <f t="shared" si="0"/>
        <v>99000</v>
      </c>
    </row>
    <row r="8" spans="1:7">
      <c r="A8" s="26" t="s">
        <v>25</v>
      </c>
      <c r="B8" s="26" t="s">
        <v>26</v>
      </c>
      <c r="C8" s="26">
        <v>1</v>
      </c>
      <c r="D8" s="26" t="s">
        <v>17</v>
      </c>
      <c r="E8" s="26" t="s">
        <v>27</v>
      </c>
      <c r="F8" s="27">
        <v>90000</v>
      </c>
      <c r="G8" s="17">
        <f t="shared" si="0"/>
        <v>81000</v>
      </c>
    </row>
    <row r="9" spans="1:7">
      <c r="A9" s="26" t="s">
        <v>28</v>
      </c>
      <c r="B9" s="26" t="s">
        <v>29</v>
      </c>
      <c r="C9" s="26">
        <v>3</v>
      </c>
      <c r="D9" s="26" t="s">
        <v>17</v>
      </c>
      <c r="E9" s="26" t="s">
        <v>30</v>
      </c>
      <c r="F9" s="27">
        <v>110000</v>
      </c>
      <c r="G9" s="17">
        <f t="shared" si="0"/>
        <v>110000</v>
      </c>
    </row>
    <row r="10" spans="1:7">
      <c r="A10" s="26" t="s">
        <v>31</v>
      </c>
      <c r="B10" s="26" t="s">
        <v>32</v>
      </c>
      <c r="C10" s="26">
        <v>3</v>
      </c>
      <c r="D10" s="26" t="s">
        <v>13</v>
      </c>
      <c r="E10" s="26" t="s">
        <v>33</v>
      </c>
      <c r="F10" s="27">
        <v>110000</v>
      </c>
      <c r="G10" s="17">
        <f t="shared" si="0"/>
        <v>110000</v>
      </c>
    </row>
    <row r="11" spans="1:7">
      <c r="A11" s="26" t="s">
        <v>25</v>
      </c>
      <c r="B11" s="26" t="s">
        <v>34</v>
      </c>
      <c r="C11" s="26">
        <v>1</v>
      </c>
      <c r="D11" s="26" t="s">
        <v>17</v>
      </c>
      <c r="E11" s="26" t="s">
        <v>27</v>
      </c>
      <c r="F11" s="27">
        <v>90000</v>
      </c>
      <c r="G11" s="17">
        <f t="shared" si="0"/>
        <v>81000</v>
      </c>
    </row>
    <row r="12" spans="1:7">
      <c r="A12" s="26" t="s">
        <v>35</v>
      </c>
      <c r="B12" s="26" t="s">
        <v>36</v>
      </c>
      <c r="C12" s="26">
        <v>2</v>
      </c>
      <c r="D12" s="26" t="s">
        <v>13</v>
      </c>
      <c r="E12" s="26" t="s">
        <v>37</v>
      </c>
      <c r="F12" s="27">
        <v>100000</v>
      </c>
      <c r="G12" s="17">
        <f t="shared" si="0"/>
        <v>95000</v>
      </c>
    </row>
    <row r="13" spans="1:7">
      <c r="A13" s="26" t="s">
        <v>25</v>
      </c>
      <c r="B13" s="26" t="s">
        <v>38</v>
      </c>
      <c r="C13" s="26">
        <v>1</v>
      </c>
      <c r="D13" s="26" t="s">
        <v>17</v>
      </c>
      <c r="E13" s="26" t="s">
        <v>27</v>
      </c>
      <c r="F13" s="27">
        <v>90000</v>
      </c>
      <c r="G13" s="17">
        <f t="shared" si="0"/>
        <v>81000</v>
      </c>
    </row>
    <row r="14" spans="1:7">
      <c r="A14" s="26" t="s">
        <v>19</v>
      </c>
      <c r="B14" s="26" t="s">
        <v>39</v>
      </c>
      <c r="C14" s="26">
        <v>3</v>
      </c>
      <c r="D14" s="26" t="s">
        <v>9</v>
      </c>
      <c r="E14" s="26" t="s">
        <v>21</v>
      </c>
      <c r="F14" s="27">
        <v>120000</v>
      </c>
      <c r="G14" s="17">
        <f t="shared" si="0"/>
        <v>120000</v>
      </c>
    </row>
    <row r="15" spans="1:7">
      <c r="A15" s="26" t="s">
        <v>7</v>
      </c>
      <c r="B15" s="26" t="s">
        <v>40</v>
      </c>
      <c r="C15" s="26">
        <v>2</v>
      </c>
      <c r="D15" s="26" t="s">
        <v>9</v>
      </c>
      <c r="E15" s="26" t="s">
        <v>10</v>
      </c>
      <c r="F15" s="27">
        <v>110000</v>
      </c>
      <c r="G15" s="17">
        <f t="shared" si="0"/>
        <v>104500</v>
      </c>
    </row>
    <row r="16" spans="1:7">
      <c r="A16" s="26" t="s">
        <v>11</v>
      </c>
      <c r="B16" s="26" t="s">
        <v>41</v>
      </c>
      <c r="C16" s="26">
        <v>1</v>
      </c>
      <c r="D16" s="26" t="s">
        <v>13</v>
      </c>
      <c r="E16" s="26" t="s">
        <v>14</v>
      </c>
      <c r="F16" s="27">
        <v>90000</v>
      </c>
      <c r="G16" s="17">
        <f t="shared" si="0"/>
        <v>81000</v>
      </c>
    </row>
    <row r="17" spans="1:7">
      <c r="A17" s="26" t="s">
        <v>31</v>
      </c>
      <c r="B17" s="26" t="s">
        <v>42</v>
      </c>
      <c r="C17" s="26">
        <v>3</v>
      </c>
      <c r="D17" s="26" t="s">
        <v>13</v>
      </c>
      <c r="E17" s="26" t="s">
        <v>33</v>
      </c>
      <c r="F17" s="27">
        <v>110000</v>
      </c>
      <c r="G17" s="17">
        <f t="shared" si="0"/>
        <v>110000</v>
      </c>
    </row>
    <row r="18" spans="1:7">
      <c r="A18" s="26" t="s">
        <v>43</v>
      </c>
      <c r="B18" s="26" t="s">
        <v>44</v>
      </c>
      <c r="C18" s="26">
        <v>1</v>
      </c>
      <c r="D18" s="26" t="s">
        <v>45</v>
      </c>
      <c r="E18" s="26" t="s">
        <v>46</v>
      </c>
      <c r="F18" s="27">
        <v>100000</v>
      </c>
      <c r="G18" s="17">
        <f t="shared" si="0"/>
        <v>90000</v>
      </c>
    </row>
    <row r="19" spans="1:7">
      <c r="A19" s="26" t="s">
        <v>15</v>
      </c>
      <c r="B19" s="26" t="s">
        <v>47</v>
      </c>
      <c r="C19" s="26">
        <v>2</v>
      </c>
      <c r="D19" s="26" t="s">
        <v>17</v>
      </c>
      <c r="E19" s="26" t="s">
        <v>18</v>
      </c>
      <c r="F19" s="27">
        <v>100000</v>
      </c>
      <c r="G19" s="17">
        <f t="shared" si="0"/>
        <v>95000</v>
      </c>
    </row>
    <row r="20" spans="1:7">
      <c r="A20" s="26" t="s">
        <v>25</v>
      </c>
      <c r="B20" s="26" t="s">
        <v>48</v>
      </c>
      <c r="C20" s="26">
        <v>1</v>
      </c>
      <c r="D20" s="26" t="s">
        <v>17</v>
      </c>
      <c r="E20" s="26" t="s">
        <v>27</v>
      </c>
      <c r="F20" s="27">
        <v>90000</v>
      </c>
      <c r="G20" s="17">
        <f t="shared" si="0"/>
        <v>81000</v>
      </c>
    </row>
    <row r="21" spans="1:7">
      <c r="A21" s="26" t="s">
        <v>31</v>
      </c>
      <c r="B21" s="26" t="s">
        <v>49</v>
      </c>
      <c r="C21" s="26">
        <v>3</v>
      </c>
      <c r="D21" s="26" t="s">
        <v>13</v>
      </c>
      <c r="E21" s="26" t="s">
        <v>33</v>
      </c>
      <c r="F21" s="27">
        <v>110000</v>
      </c>
      <c r="G21" s="17">
        <f t="shared" si="0"/>
        <v>110000</v>
      </c>
    </row>
    <row r="22" spans="1:7">
      <c r="A22" s="26" t="s">
        <v>28</v>
      </c>
      <c r="B22" s="26" t="s">
        <v>50</v>
      </c>
      <c r="C22" s="26">
        <v>3</v>
      </c>
      <c r="D22" s="26" t="s">
        <v>17</v>
      </c>
      <c r="E22" s="26" t="s">
        <v>30</v>
      </c>
      <c r="F22" s="27">
        <v>110000</v>
      </c>
      <c r="G22" s="17">
        <f t="shared" si="0"/>
        <v>110000</v>
      </c>
    </row>
    <row r="23" spans="1:7">
      <c r="A23" s="26" t="s">
        <v>19</v>
      </c>
      <c r="B23" s="26" t="s">
        <v>51</v>
      </c>
      <c r="C23" s="26">
        <v>3</v>
      </c>
      <c r="D23" s="26" t="s">
        <v>9</v>
      </c>
      <c r="E23" s="26" t="s">
        <v>21</v>
      </c>
      <c r="F23" s="27">
        <v>120000</v>
      </c>
      <c r="G23" s="17">
        <f t="shared" si="0"/>
        <v>120000</v>
      </c>
    </row>
    <row r="24" spans="1:7">
      <c r="A24" s="26" t="s">
        <v>43</v>
      </c>
      <c r="B24" s="26" t="s">
        <v>52</v>
      </c>
      <c r="C24" s="26">
        <v>1</v>
      </c>
      <c r="D24" s="26" t="s">
        <v>45</v>
      </c>
      <c r="E24" s="26" t="s">
        <v>46</v>
      </c>
      <c r="F24" s="27">
        <v>100000</v>
      </c>
      <c r="G24" s="17">
        <f t="shared" si="0"/>
        <v>90000</v>
      </c>
    </row>
    <row r="25" spans="1:7">
      <c r="A25" s="26" t="s">
        <v>53</v>
      </c>
      <c r="B25" s="26" t="s">
        <v>54</v>
      </c>
      <c r="C25" s="26">
        <v>3</v>
      </c>
      <c r="D25" s="26" t="s">
        <v>45</v>
      </c>
      <c r="E25" s="26" t="s">
        <v>55</v>
      </c>
      <c r="F25" s="27">
        <v>120000</v>
      </c>
      <c r="G25" s="17">
        <f t="shared" si="0"/>
        <v>120000</v>
      </c>
    </row>
    <row r="26" spans="1:7">
      <c r="A26" s="26" t="s">
        <v>15</v>
      </c>
      <c r="B26" s="26" t="s">
        <v>56</v>
      </c>
      <c r="C26" s="26">
        <v>2</v>
      </c>
      <c r="D26" s="26" t="s">
        <v>17</v>
      </c>
      <c r="E26" s="26" t="s">
        <v>18</v>
      </c>
      <c r="F26" s="27">
        <v>100000</v>
      </c>
      <c r="G26" s="17">
        <f t="shared" si="0"/>
        <v>95000</v>
      </c>
    </row>
    <row r="27" spans="1:7">
      <c r="A27" s="26" t="s">
        <v>11</v>
      </c>
      <c r="B27" s="26" t="s">
        <v>57</v>
      </c>
      <c r="C27" s="26">
        <v>1</v>
      </c>
      <c r="D27" s="26" t="s">
        <v>13</v>
      </c>
      <c r="E27" s="26" t="s">
        <v>14</v>
      </c>
      <c r="F27" s="27">
        <v>90000</v>
      </c>
      <c r="G27" s="17">
        <f t="shared" si="0"/>
        <v>81000</v>
      </c>
    </row>
    <row r="28" spans="1:7">
      <c r="A28" s="26" t="s">
        <v>31</v>
      </c>
      <c r="B28" s="26" t="s">
        <v>58</v>
      </c>
      <c r="C28" s="26">
        <v>3</v>
      </c>
      <c r="D28" s="26" t="s">
        <v>13</v>
      </c>
      <c r="E28" s="26" t="s">
        <v>33</v>
      </c>
      <c r="F28" s="27">
        <v>110000</v>
      </c>
      <c r="G28" s="17">
        <f t="shared" si="0"/>
        <v>110000</v>
      </c>
    </row>
    <row r="29" spans="1:7">
      <c r="A29" s="26" t="s">
        <v>25</v>
      </c>
      <c r="B29" s="26" t="s">
        <v>59</v>
      </c>
      <c r="C29" s="26">
        <v>1</v>
      </c>
      <c r="D29" s="26" t="s">
        <v>17</v>
      </c>
      <c r="E29" s="26" t="s">
        <v>27</v>
      </c>
      <c r="F29" s="27">
        <v>90000</v>
      </c>
      <c r="G29" s="17">
        <f t="shared" si="0"/>
        <v>81000</v>
      </c>
    </row>
    <row r="30" spans="1:7">
      <c r="A30" s="26" t="s">
        <v>19</v>
      </c>
      <c r="B30" s="26" t="s">
        <v>60</v>
      </c>
      <c r="C30" s="26">
        <v>3</v>
      </c>
      <c r="D30" s="26" t="s">
        <v>9</v>
      </c>
      <c r="E30" s="26" t="s">
        <v>21</v>
      </c>
      <c r="F30" s="27">
        <v>120000</v>
      </c>
      <c r="G30" s="17">
        <f t="shared" si="0"/>
        <v>120000</v>
      </c>
    </row>
    <row r="31" spans="1:7">
      <c r="A31" s="26" t="s">
        <v>7</v>
      </c>
      <c r="B31" s="26" t="s">
        <v>61</v>
      </c>
      <c r="C31" s="26">
        <v>2</v>
      </c>
      <c r="D31" s="26" t="s">
        <v>9</v>
      </c>
      <c r="E31" s="26" t="s">
        <v>10</v>
      </c>
      <c r="F31" s="27">
        <v>110000</v>
      </c>
      <c r="G31" s="17">
        <f t="shared" si="0"/>
        <v>104500</v>
      </c>
    </row>
    <row r="32" spans="1:7">
      <c r="A32" s="26" t="s">
        <v>11</v>
      </c>
      <c r="B32" s="26" t="s">
        <v>62</v>
      </c>
      <c r="C32" s="26">
        <v>1</v>
      </c>
      <c r="D32" s="26" t="s">
        <v>13</v>
      </c>
      <c r="E32" s="26" t="s">
        <v>14</v>
      </c>
      <c r="F32" s="27">
        <v>90000</v>
      </c>
      <c r="G32" s="17">
        <f t="shared" si="0"/>
        <v>81000</v>
      </c>
    </row>
    <row r="34" spans="1:5">
      <c r="A34" s="7" t="s">
        <v>115</v>
      </c>
    </row>
    <row r="35" spans="1:5">
      <c r="A35" s="7" t="b">
        <f>OR(RIGHT(B3,1)="수",AND( D3&lt;&gt;"영어", C3=3 ) )</f>
        <v>0</v>
      </c>
    </row>
    <row r="37" spans="1:5">
      <c r="A37" t="s">
        <v>116</v>
      </c>
      <c r="B37" t="s">
        <v>117</v>
      </c>
      <c r="C37" t="s">
        <v>118</v>
      </c>
      <c r="D37" t="s">
        <v>119</v>
      </c>
      <c r="E37" t="s">
        <v>120</v>
      </c>
    </row>
    <row r="38" spans="1:5">
      <c r="A38" s="1" t="s">
        <v>12</v>
      </c>
      <c r="B38" s="1">
        <v>1</v>
      </c>
      <c r="C38" s="1" t="s">
        <v>13</v>
      </c>
      <c r="D38" s="1" t="s">
        <v>14</v>
      </c>
      <c r="E38" s="2">
        <v>90000</v>
      </c>
    </row>
    <row r="39" spans="1:5">
      <c r="A39" s="1" t="s">
        <v>16</v>
      </c>
      <c r="B39" s="1">
        <v>2</v>
      </c>
      <c r="C39" s="1" t="s">
        <v>17</v>
      </c>
      <c r="D39" s="1" t="s">
        <v>18</v>
      </c>
      <c r="E39" s="2">
        <v>100000</v>
      </c>
    </row>
    <row r="40" spans="1:5">
      <c r="A40" s="1" t="s">
        <v>29</v>
      </c>
      <c r="B40" s="1">
        <v>3</v>
      </c>
      <c r="C40" s="1" t="s">
        <v>17</v>
      </c>
      <c r="D40" s="1" t="s">
        <v>30</v>
      </c>
      <c r="E40" s="2">
        <v>110000</v>
      </c>
    </row>
    <row r="41" spans="1:5">
      <c r="A41" s="1" t="s">
        <v>32</v>
      </c>
      <c r="B41" s="1">
        <v>3</v>
      </c>
      <c r="C41" s="1" t="s">
        <v>13</v>
      </c>
      <c r="D41" s="1" t="s">
        <v>33</v>
      </c>
      <c r="E41" s="2">
        <v>110000</v>
      </c>
    </row>
    <row r="42" spans="1:5">
      <c r="A42" s="1" t="s">
        <v>42</v>
      </c>
      <c r="B42" s="1">
        <v>3</v>
      </c>
      <c r="C42" s="1" t="s">
        <v>13</v>
      </c>
      <c r="D42" s="1" t="s">
        <v>33</v>
      </c>
      <c r="E42" s="2">
        <v>110000</v>
      </c>
    </row>
    <row r="43" spans="1:5">
      <c r="A43" s="1" t="s">
        <v>49</v>
      </c>
      <c r="B43" s="1">
        <v>3</v>
      </c>
      <c r="C43" s="1" t="s">
        <v>13</v>
      </c>
      <c r="D43" s="1" t="s">
        <v>33</v>
      </c>
      <c r="E43" s="2">
        <v>110000</v>
      </c>
    </row>
    <row r="44" spans="1:5">
      <c r="A44" s="1" t="s">
        <v>50</v>
      </c>
      <c r="B44" s="1">
        <v>3</v>
      </c>
      <c r="C44" s="1" t="s">
        <v>17</v>
      </c>
      <c r="D44" s="1" t="s">
        <v>30</v>
      </c>
      <c r="E44" s="2">
        <v>110000</v>
      </c>
    </row>
    <row r="45" spans="1:5">
      <c r="A45" s="1" t="s">
        <v>51</v>
      </c>
      <c r="B45" s="1">
        <v>3</v>
      </c>
      <c r="C45" s="1" t="s">
        <v>9</v>
      </c>
      <c r="D45" s="1" t="s">
        <v>21</v>
      </c>
      <c r="E45" s="2">
        <v>120000</v>
      </c>
    </row>
    <row r="46" spans="1:5">
      <c r="A46" s="1" t="s">
        <v>54</v>
      </c>
      <c r="B46" s="1">
        <v>3</v>
      </c>
      <c r="C46" s="1" t="s">
        <v>45</v>
      </c>
      <c r="D46" s="1" t="s">
        <v>55</v>
      </c>
      <c r="E46" s="2">
        <v>120000</v>
      </c>
    </row>
    <row r="47" spans="1:5">
      <c r="A47" s="1" t="s">
        <v>57</v>
      </c>
      <c r="B47" s="1">
        <v>1</v>
      </c>
      <c r="C47" s="1" t="s">
        <v>13</v>
      </c>
      <c r="D47" s="1" t="s">
        <v>14</v>
      </c>
      <c r="E47" s="2">
        <v>90000</v>
      </c>
    </row>
    <row r="48" spans="1:5">
      <c r="A48" s="1" t="s">
        <v>58</v>
      </c>
      <c r="B48" s="1">
        <v>3</v>
      </c>
      <c r="C48" s="1" t="s">
        <v>13</v>
      </c>
      <c r="D48" s="1" t="s">
        <v>33</v>
      </c>
      <c r="E48" s="2">
        <v>110000</v>
      </c>
    </row>
  </sheetData>
  <sheetProtection sheet="1" objects="1" scenarios="1"/>
  <phoneticPr fontId="1" type="noConversion"/>
  <conditionalFormatting sqref="A3:G32">
    <cfRule type="expression" dxfId="0" priority="1">
      <formula>( MOD(ROW(),2)=0)*($D3="국사")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3"/>
  <dimension ref="B2:N33"/>
  <sheetViews>
    <sheetView topLeftCell="A14" workbookViewId="0">
      <selection activeCell="J27" sqref="J27"/>
    </sheetView>
  </sheetViews>
  <sheetFormatPr defaultRowHeight="16.5"/>
  <cols>
    <col min="1" max="1" width="5.375" customWidth="1"/>
    <col min="7" max="7" width="10.875" bestFit="1" customWidth="1"/>
    <col min="8" max="8" width="11" bestFit="1" customWidth="1"/>
    <col min="9" max="9" width="5.375" customWidth="1"/>
    <col min="10" max="10" width="12.375" customWidth="1"/>
    <col min="11" max="14" width="9.375" bestFit="1" customWidth="1"/>
  </cols>
  <sheetData>
    <row r="2" spans="2:14">
      <c r="B2" t="s">
        <v>63</v>
      </c>
      <c r="J2" t="s">
        <v>64</v>
      </c>
    </row>
    <row r="3" spans="2:14">
      <c r="B3" s="1" t="s">
        <v>0</v>
      </c>
      <c r="C3" s="1" t="s">
        <v>1</v>
      </c>
      <c r="D3" s="1" t="s">
        <v>2</v>
      </c>
      <c r="E3" s="3" t="s">
        <v>3</v>
      </c>
      <c r="F3" s="1" t="s">
        <v>4</v>
      </c>
      <c r="G3" s="1" t="s">
        <v>5</v>
      </c>
      <c r="H3" s="3" t="s">
        <v>6</v>
      </c>
      <c r="J3" s="1" t="s">
        <v>0</v>
      </c>
      <c r="K3" s="4">
        <v>1</v>
      </c>
      <c r="L3" s="4">
        <v>2</v>
      </c>
      <c r="M3" s="4">
        <v>3</v>
      </c>
    </row>
    <row r="4" spans="2:14">
      <c r="B4" s="1" t="s">
        <v>25</v>
      </c>
      <c r="C4" s="1" t="s">
        <v>26</v>
      </c>
      <c r="D4" s="1">
        <v>1</v>
      </c>
      <c r="E4" s="1" t="str">
        <f>IF(LEFT(B4,1)="가","영어",IF(LEFT(B4,1)="나","수학",IF(LEFT(B4,1)="다","국어","국사")))</f>
        <v>국어</v>
      </c>
      <c r="F4" s="1" t="s">
        <v>27</v>
      </c>
      <c r="G4" s="5">
        <v>90000</v>
      </c>
      <c r="H4" s="5" cm="1">
        <f t="array" ref="H4">fn수강료할인(B4,G4)</f>
        <v>81000</v>
      </c>
      <c r="J4" s="1" t="s">
        <v>65</v>
      </c>
      <c r="K4" s="1">
        <f t="array" ref="K4">COUNT( IF(      (LEFT($B$4:$B$33,1)=$J4) * (RIGHT($B$4:$B$33,1)*1=K$3), 1) )</f>
        <v>1</v>
      </c>
      <c r="L4" s="1">
        <f t="array" ref="L4">COUNT( IF(      (LEFT($B$4:$B$33,1)=$J4) * (RIGHT($B$4:$B$33,1)*1=L$3), 1) )</f>
        <v>3</v>
      </c>
      <c r="M4" s="1">
        <f t="array" ref="M4">COUNT( IF(      (LEFT($B$4:$B$33,1)=$J4) * (RIGHT($B$4:$B$33,1)*1=M$3), 1) )</f>
        <v>4</v>
      </c>
    </row>
    <row r="5" spans="2:14">
      <c r="B5" s="1" t="s">
        <v>28</v>
      </c>
      <c r="C5" s="1" t="s">
        <v>29</v>
      </c>
      <c r="D5" s="1">
        <v>3</v>
      </c>
      <c r="E5" s="1" t="str">
        <f t="shared" ref="E5:E33" si="0">IF(LEFT(B5,1)="가","영어",IF(LEFT(B5,1)="나","수학",IF(LEFT(B5,1)="다","국어","국사")))</f>
        <v>국어</v>
      </c>
      <c r="F5" s="1" t="s">
        <v>30</v>
      </c>
      <c r="G5" s="5">
        <v>110000</v>
      </c>
      <c r="H5" s="5" cm="1">
        <f t="array" ref="H5">fn수강료할인(B5,G5)</f>
        <v>110000</v>
      </c>
      <c r="J5" s="1" t="s">
        <v>66</v>
      </c>
      <c r="K5" s="1">
        <f t="array" ref="K5">COUNT( IF(      (LEFT($B$4:$B$33,1)=$J5) * (RIGHT($B$4:$B$33,1)*1=K$3), 1) )</f>
        <v>2</v>
      </c>
      <c r="L5" s="1">
        <f t="array" ref="L5">COUNT( IF(      (LEFT($B$4:$B$33,1)=$J5) * (RIGHT($B$4:$B$33,1)*1=L$3), 1) )</f>
        <v>0</v>
      </c>
      <c r="M5" s="1">
        <f t="array" ref="M5">COUNT( IF(      (LEFT($B$4:$B$33,1)=$J5) * (RIGHT($B$4:$B$33,1)*1=M$3), 1) )</f>
        <v>1</v>
      </c>
    </row>
    <row r="6" spans="2:14">
      <c r="B6" s="1" t="s">
        <v>19</v>
      </c>
      <c r="C6" s="1" t="s">
        <v>39</v>
      </c>
      <c r="D6" s="1">
        <v>3</v>
      </c>
      <c r="E6" s="1" t="str">
        <f t="shared" si="0"/>
        <v>영어</v>
      </c>
      <c r="F6" s="1" t="s">
        <v>21</v>
      </c>
      <c r="G6" s="5">
        <v>120000</v>
      </c>
      <c r="H6" s="5" cm="1">
        <f t="array" ref="H6">fn수강료할인(B6,G6)</f>
        <v>120000</v>
      </c>
      <c r="J6" s="1" t="s">
        <v>67</v>
      </c>
      <c r="K6" s="1">
        <f t="array" ref="K6">COUNT( IF(      (LEFT($B$4:$B$33,1)=$J6) * (RIGHT($B$4:$B$33,1)*1=K$3), 1) )</f>
        <v>5</v>
      </c>
      <c r="L6" s="1">
        <f t="array" ref="L6">COUNT( IF(      (LEFT($B$4:$B$33,1)=$J6) * (RIGHT($B$4:$B$33,1)*1=L$3), 1) )</f>
        <v>3</v>
      </c>
      <c r="M6" s="1">
        <f t="array" ref="M6">COUNT( IF(      (LEFT($B$4:$B$33,1)=$J6) * (RIGHT($B$4:$B$33,1)*1=M$3), 1) )</f>
        <v>2</v>
      </c>
    </row>
    <row r="7" spans="2:14">
      <c r="B7" s="1" t="s">
        <v>7</v>
      </c>
      <c r="C7" s="1" t="s">
        <v>61</v>
      </c>
      <c r="D7" s="1">
        <v>2</v>
      </c>
      <c r="E7" s="1" t="str">
        <f t="shared" si="0"/>
        <v>영어</v>
      </c>
      <c r="F7" s="1" t="s">
        <v>10</v>
      </c>
      <c r="G7" s="5">
        <v>110000</v>
      </c>
      <c r="H7" s="5" cm="1">
        <f t="array" ref="H7">fn수강료할인(B7,G7)</f>
        <v>104500</v>
      </c>
      <c r="J7" s="1" t="s">
        <v>68</v>
      </c>
      <c r="K7" s="1">
        <f t="array" ref="K7">COUNT( IF(      (LEFT($B$4:$B$33,1)=$J7) * (RIGHT($B$4:$B$33,1)*1=K$3), 1) )</f>
        <v>4</v>
      </c>
      <c r="L7" s="1">
        <f t="array" ref="L7">COUNT( IF(      (LEFT($B$4:$B$33,1)=$J7) * (RIGHT($B$4:$B$33,1)*1=L$3), 1) )</f>
        <v>1</v>
      </c>
      <c r="M7" s="1">
        <f t="array" ref="M7">COUNT( IF(      (LEFT($B$4:$B$33,1)=$J7) * (RIGHT($B$4:$B$33,1)*1=M$3), 1) )</f>
        <v>4</v>
      </c>
    </row>
    <row r="8" spans="2:14">
      <c r="B8" s="1" t="s">
        <v>28</v>
      </c>
      <c r="C8" s="1" t="s">
        <v>50</v>
      </c>
      <c r="D8" s="1">
        <v>3</v>
      </c>
      <c r="E8" s="1" t="str">
        <f t="shared" si="0"/>
        <v>국어</v>
      </c>
      <c r="F8" s="1" t="s">
        <v>30</v>
      </c>
      <c r="G8" s="5">
        <v>110000</v>
      </c>
      <c r="H8" s="5" cm="1">
        <f t="array" ref="H8">fn수강료할인(B8,G8)</f>
        <v>110000</v>
      </c>
    </row>
    <row r="9" spans="2:14">
      <c r="B9" s="1" t="s">
        <v>19</v>
      </c>
      <c r="C9" s="1" t="s">
        <v>51</v>
      </c>
      <c r="D9" s="1">
        <v>3</v>
      </c>
      <c r="E9" s="1" t="str">
        <f t="shared" si="0"/>
        <v>영어</v>
      </c>
      <c r="F9" s="1" t="s">
        <v>21</v>
      </c>
      <c r="G9" s="5">
        <v>120000</v>
      </c>
      <c r="H9" s="5" cm="1">
        <f t="array" ref="H9">fn수강료할인(B9,G9)</f>
        <v>120000</v>
      </c>
      <c r="J9" t="s">
        <v>69</v>
      </c>
    </row>
    <row r="10" spans="2:14">
      <c r="B10" s="1" t="s">
        <v>25</v>
      </c>
      <c r="C10" s="1" t="s">
        <v>59</v>
      </c>
      <c r="D10" s="1">
        <v>1</v>
      </c>
      <c r="E10" s="1" t="str">
        <f t="shared" si="0"/>
        <v>국어</v>
      </c>
      <c r="F10" s="1" t="s">
        <v>27</v>
      </c>
      <c r="G10" s="5">
        <v>90000</v>
      </c>
      <c r="H10" s="5" cm="1">
        <f t="array" ref="H10">fn수강료할인(B10,G10)</f>
        <v>81000</v>
      </c>
      <c r="J10" s="1"/>
      <c r="K10" s="1" t="s">
        <v>3</v>
      </c>
      <c r="L10" s="1" t="s">
        <v>3</v>
      </c>
      <c r="M10" s="1" t="s">
        <v>3</v>
      </c>
      <c r="N10" s="1" t="s">
        <v>3</v>
      </c>
    </row>
    <row r="11" spans="2:14">
      <c r="B11" s="1" t="s">
        <v>19</v>
      </c>
      <c r="C11" s="1" t="s">
        <v>60</v>
      </c>
      <c r="D11" s="1">
        <v>3</v>
      </c>
      <c r="E11" s="1" t="str">
        <f t="shared" si="0"/>
        <v>영어</v>
      </c>
      <c r="F11" s="1" t="s">
        <v>21</v>
      </c>
      <c r="G11" s="5">
        <v>120000</v>
      </c>
      <c r="H11" s="5" cm="1">
        <f t="array" ref="H11">fn수강료할인(B11,G11)</f>
        <v>120000</v>
      </c>
      <c r="J11" s="1"/>
      <c r="K11" s="1" t="s">
        <v>9</v>
      </c>
      <c r="L11" s="1" t="s">
        <v>45</v>
      </c>
      <c r="M11" s="1" t="s">
        <v>13</v>
      </c>
      <c r="N11" s="1" t="s">
        <v>17</v>
      </c>
    </row>
    <row r="12" spans="2:14">
      <c r="B12" s="1" t="s">
        <v>15</v>
      </c>
      <c r="C12" s="1" t="s">
        <v>16</v>
      </c>
      <c r="D12" s="1">
        <v>2</v>
      </c>
      <c r="E12" s="1" t="str">
        <f t="shared" si="0"/>
        <v>국어</v>
      </c>
      <c r="F12" s="1" t="s">
        <v>18</v>
      </c>
      <c r="G12" s="5">
        <v>100000</v>
      </c>
      <c r="H12" s="5" cm="1">
        <f t="array" ref="H12">fn수강료할인(B12,G12)</f>
        <v>95000</v>
      </c>
      <c r="J12" s="3" t="s">
        <v>70</v>
      </c>
      <c r="K12" s="5">
        <f>DSUM($B$3:$H$33,$G$3,K10:K11)</f>
        <v>920000</v>
      </c>
      <c r="L12" s="5">
        <f t="shared" ref="L12:N12" si="1">DSUM($B$3:$H$33,$G$3,L10:L11)</f>
        <v>320000</v>
      </c>
      <c r="M12" s="5">
        <f t="shared" si="1"/>
        <v>900000</v>
      </c>
      <c r="N12" s="5">
        <f t="shared" si="1"/>
        <v>970000</v>
      </c>
    </row>
    <row r="13" spans="2:14">
      <c r="B13" s="1" t="s">
        <v>31</v>
      </c>
      <c r="C13" s="1" t="s">
        <v>32</v>
      </c>
      <c r="D13" s="1">
        <v>3</v>
      </c>
      <c r="E13" s="1" t="str">
        <f t="shared" si="0"/>
        <v>국사</v>
      </c>
      <c r="F13" s="1" t="s">
        <v>33</v>
      </c>
      <c r="G13" s="5">
        <v>110000</v>
      </c>
      <c r="H13" s="5" cm="1">
        <f t="array" ref="H13">fn수강료할인(B13,G13)</f>
        <v>110000</v>
      </c>
      <c r="J13" s="3" t="s">
        <v>71</v>
      </c>
      <c r="K13" s="6">
        <f t="array" ref="K13">AVERAGE( IF( ($E$4:$E$33=K$11),$G$4:$G$33))</f>
        <v>115000</v>
      </c>
      <c r="L13" s="6">
        <f t="array" ref="L13">AVERAGE( IF( ($E$4:$E$33=L$11),$G$4:$G$33))</f>
        <v>106666.66666666667</v>
      </c>
      <c r="M13" s="6">
        <f t="array" ref="M13">AVERAGE( IF( ($E$4:$E$33=M$11),$G$4:$G$33))</f>
        <v>100000</v>
      </c>
      <c r="N13" s="6">
        <f t="array" ref="N13">AVERAGE( IF( ($E$4:$E$33=N$11),$G$4:$G$33))</f>
        <v>97000</v>
      </c>
    </row>
    <row r="14" spans="2:14">
      <c r="B14" s="1" t="s">
        <v>7</v>
      </c>
      <c r="C14" s="1" t="s">
        <v>40</v>
      </c>
      <c r="D14" s="1">
        <v>2</v>
      </c>
      <c r="E14" s="1" t="str">
        <f t="shared" si="0"/>
        <v>영어</v>
      </c>
      <c r="F14" s="1" t="s">
        <v>10</v>
      </c>
      <c r="G14" s="5">
        <v>110000</v>
      </c>
      <c r="H14" s="5" cm="1">
        <f t="array" ref="H14">fn수강료할인(B14,G14)</f>
        <v>104500</v>
      </c>
    </row>
    <row r="15" spans="2:14">
      <c r="B15" s="1" t="s">
        <v>11</v>
      </c>
      <c r="C15" s="1" t="s">
        <v>41</v>
      </c>
      <c r="D15" s="1">
        <v>1</v>
      </c>
      <c r="E15" s="1" t="str">
        <f t="shared" si="0"/>
        <v>국사</v>
      </c>
      <c r="F15" s="1" t="s">
        <v>14</v>
      </c>
      <c r="G15" s="5">
        <v>90000</v>
      </c>
      <c r="H15" s="5" cm="1">
        <f t="array" ref="H15">fn수강료할인(B15,G15)</f>
        <v>81000</v>
      </c>
    </row>
    <row r="16" spans="2:14">
      <c r="B16" s="1" t="s">
        <v>7</v>
      </c>
      <c r="C16" s="1" t="s">
        <v>8</v>
      </c>
      <c r="D16" s="1">
        <v>2</v>
      </c>
      <c r="E16" s="1" t="str">
        <f t="shared" si="0"/>
        <v>영어</v>
      </c>
      <c r="F16" s="1" t="s">
        <v>10</v>
      </c>
      <c r="G16" s="5">
        <v>110000</v>
      </c>
      <c r="H16" s="5" cm="1">
        <f t="array" ref="H16">fn수강료할인(B16,G16)</f>
        <v>104500</v>
      </c>
    </row>
    <row r="17" spans="2:8">
      <c r="B17" s="1" t="s">
        <v>11</v>
      </c>
      <c r="C17" s="1" t="s">
        <v>12</v>
      </c>
      <c r="D17" s="1">
        <v>1</v>
      </c>
      <c r="E17" s="1" t="str">
        <f t="shared" si="0"/>
        <v>국사</v>
      </c>
      <c r="F17" s="1" t="s">
        <v>14</v>
      </c>
      <c r="G17" s="5">
        <v>90000</v>
      </c>
      <c r="H17" s="5" cm="1">
        <f t="array" ref="H17">fn수강료할인(B17,G17)</f>
        <v>81000</v>
      </c>
    </row>
    <row r="18" spans="2:8">
      <c r="B18" s="1" t="s">
        <v>11</v>
      </c>
      <c r="C18" s="1" t="s">
        <v>62</v>
      </c>
      <c r="D18" s="1">
        <v>1</v>
      </c>
      <c r="E18" s="1" t="str">
        <f t="shared" si="0"/>
        <v>국사</v>
      </c>
      <c r="F18" s="1" t="s">
        <v>14</v>
      </c>
      <c r="G18" s="5">
        <v>90000</v>
      </c>
      <c r="H18" s="5" cm="1">
        <f t="array" ref="H18">fn수강료할인(B18,G18)</f>
        <v>81000</v>
      </c>
    </row>
    <row r="19" spans="2:8">
      <c r="B19" s="1" t="s">
        <v>31</v>
      </c>
      <c r="C19" s="1" t="s">
        <v>42</v>
      </c>
      <c r="D19" s="1">
        <v>3</v>
      </c>
      <c r="E19" s="1" t="str">
        <f t="shared" si="0"/>
        <v>국사</v>
      </c>
      <c r="F19" s="1" t="s">
        <v>33</v>
      </c>
      <c r="G19" s="5">
        <v>110000</v>
      </c>
      <c r="H19" s="5" cm="1">
        <f t="array" ref="H19">fn수강료할인(B19,G19)</f>
        <v>110000</v>
      </c>
    </row>
    <row r="20" spans="2:8">
      <c r="B20" s="1" t="s">
        <v>43</v>
      </c>
      <c r="C20" s="1" t="s">
        <v>44</v>
      </c>
      <c r="D20" s="1">
        <v>1</v>
      </c>
      <c r="E20" s="1" t="str">
        <f t="shared" si="0"/>
        <v>수학</v>
      </c>
      <c r="F20" s="1" t="s">
        <v>46</v>
      </c>
      <c r="G20" s="5">
        <v>100000</v>
      </c>
      <c r="H20" s="5" cm="1">
        <f t="array" ref="H20">fn수강료할인(B20,G20)</f>
        <v>90000</v>
      </c>
    </row>
    <row r="21" spans="2:8">
      <c r="B21" s="1" t="s">
        <v>15</v>
      </c>
      <c r="C21" s="1" t="s">
        <v>47</v>
      </c>
      <c r="D21" s="1">
        <v>2</v>
      </c>
      <c r="E21" s="1" t="str">
        <f t="shared" si="0"/>
        <v>국어</v>
      </c>
      <c r="F21" s="1" t="s">
        <v>18</v>
      </c>
      <c r="G21" s="5">
        <v>100000</v>
      </c>
      <c r="H21" s="5" cm="1">
        <f t="array" ref="H21">fn수강료할인(B21,G21)</f>
        <v>95000</v>
      </c>
    </row>
    <row r="22" spans="2:8">
      <c r="B22" s="1" t="s">
        <v>25</v>
      </c>
      <c r="C22" s="1" t="s">
        <v>48</v>
      </c>
      <c r="D22" s="1">
        <v>1</v>
      </c>
      <c r="E22" s="1" t="str">
        <f t="shared" si="0"/>
        <v>국어</v>
      </c>
      <c r="F22" s="1" t="s">
        <v>27</v>
      </c>
      <c r="G22" s="5">
        <v>90000</v>
      </c>
      <c r="H22" s="5" cm="1">
        <f t="array" ref="H22">fn수강료할인(B22,G22)</f>
        <v>81000</v>
      </c>
    </row>
    <row r="23" spans="2:8">
      <c r="B23" s="1" t="s">
        <v>31</v>
      </c>
      <c r="C23" s="1" t="s">
        <v>49</v>
      </c>
      <c r="D23" s="1">
        <v>3</v>
      </c>
      <c r="E23" s="1" t="str">
        <f t="shared" si="0"/>
        <v>국사</v>
      </c>
      <c r="F23" s="1" t="s">
        <v>33</v>
      </c>
      <c r="G23" s="5">
        <v>110000</v>
      </c>
      <c r="H23" s="5" cm="1">
        <f t="array" ref="H23">fn수강료할인(B23,G23)</f>
        <v>110000</v>
      </c>
    </row>
    <row r="24" spans="2:8">
      <c r="B24" s="1" t="s">
        <v>25</v>
      </c>
      <c r="C24" s="1" t="s">
        <v>34</v>
      </c>
      <c r="D24" s="1">
        <v>1</v>
      </c>
      <c r="E24" s="1" t="str">
        <f t="shared" si="0"/>
        <v>국어</v>
      </c>
      <c r="F24" s="1" t="s">
        <v>27</v>
      </c>
      <c r="G24" s="5">
        <v>90000</v>
      </c>
      <c r="H24" s="5" cm="1">
        <f t="array" ref="H24">fn수강료할인(B24,G24)</f>
        <v>81000</v>
      </c>
    </row>
    <row r="25" spans="2:8">
      <c r="B25" s="1" t="s">
        <v>35</v>
      </c>
      <c r="C25" s="1" t="s">
        <v>36</v>
      </c>
      <c r="D25" s="1">
        <v>2</v>
      </c>
      <c r="E25" s="1" t="str">
        <f t="shared" si="0"/>
        <v>국사</v>
      </c>
      <c r="F25" s="1" t="s">
        <v>37</v>
      </c>
      <c r="G25" s="5">
        <v>100000</v>
      </c>
      <c r="H25" s="5" cm="1">
        <f t="array" ref="H25">fn수강료할인(B25,G25)</f>
        <v>95000</v>
      </c>
    </row>
    <row r="26" spans="2:8">
      <c r="B26" s="1" t="s">
        <v>25</v>
      </c>
      <c r="C26" s="1" t="s">
        <v>38</v>
      </c>
      <c r="D26" s="1">
        <v>1</v>
      </c>
      <c r="E26" s="1" t="str">
        <f t="shared" si="0"/>
        <v>국어</v>
      </c>
      <c r="F26" s="1" t="s">
        <v>27</v>
      </c>
      <c r="G26" s="5">
        <v>90000</v>
      </c>
      <c r="H26" s="5" cm="1">
        <f t="array" ref="H26">fn수강료할인(B26,G26)</f>
        <v>81000</v>
      </c>
    </row>
    <row r="27" spans="2:8">
      <c r="B27" s="1" t="s">
        <v>43</v>
      </c>
      <c r="C27" s="1" t="s">
        <v>52</v>
      </c>
      <c r="D27" s="1">
        <v>1</v>
      </c>
      <c r="E27" s="1" t="str">
        <f t="shared" si="0"/>
        <v>수학</v>
      </c>
      <c r="F27" s="1" t="s">
        <v>46</v>
      </c>
      <c r="G27" s="5">
        <v>100000</v>
      </c>
      <c r="H27" s="5" cm="1">
        <f t="array" ref="H27">fn수강료할인(B27,G27)</f>
        <v>90000</v>
      </c>
    </row>
    <row r="28" spans="2:8">
      <c r="B28" s="1" t="s">
        <v>53</v>
      </c>
      <c r="C28" s="1" t="s">
        <v>54</v>
      </c>
      <c r="D28" s="1">
        <v>3</v>
      </c>
      <c r="E28" s="1" t="str">
        <f t="shared" si="0"/>
        <v>수학</v>
      </c>
      <c r="F28" s="1" t="s">
        <v>55</v>
      </c>
      <c r="G28" s="5">
        <v>120000</v>
      </c>
      <c r="H28" s="5" cm="1">
        <f t="array" ref="H28">fn수강료할인(B28,G28)</f>
        <v>120000</v>
      </c>
    </row>
    <row r="29" spans="2:8">
      <c r="B29" s="1" t="s">
        <v>15</v>
      </c>
      <c r="C29" s="1" t="s">
        <v>56</v>
      </c>
      <c r="D29" s="1">
        <v>2</v>
      </c>
      <c r="E29" s="1" t="str">
        <f t="shared" si="0"/>
        <v>국어</v>
      </c>
      <c r="F29" s="1" t="s">
        <v>18</v>
      </c>
      <c r="G29" s="5">
        <v>100000</v>
      </c>
      <c r="H29" s="5" cm="1">
        <f t="array" ref="H29">fn수강료할인(B29,G29)</f>
        <v>95000</v>
      </c>
    </row>
    <row r="30" spans="2:8">
      <c r="B30" s="1" t="s">
        <v>19</v>
      </c>
      <c r="C30" s="1" t="s">
        <v>20</v>
      </c>
      <c r="D30" s="1">
        <v>3</v>
      </c>
      <c r="E30" s="1" t="str">
        <f t="shared" si="0"/>
        <v>영어</v>
      </c>
      <c r="F30" s="1" t="s">
        <v>21</v>
      </c>
      <c r="G30" s="5">
        <v>120000</v>
      </c>
      <c r="H30" s="5" cm="1">
        <f t="array" ref="H30">fn수강료할인(B30,G30)</f>
        <v>120000</v>
      </c>
    </row>
    <row r="31" spans="2:8">
      <c r="B31" s="1" t="s">
        <v>22</v>
      </c>
      <c r="C31" s="1" t="s">
        <v>23</v>
      </c>
      <c r="D31" s="1">
        <v>1</v>
      </c>
      <c r="E31" s="1" t="str">
        <f t="shared" si="0"/>
        <v>영어</v>
      </c>
      <c r="F31" s="1" t="s">
        <v>24</v>
      </c>
      <c r="G31" s="5">
        <v>110000</v>
      </c>
      <c r="H31" s="5" cm="1">
        <f t="array" ref="H31">fn수강료할인(B31,G31)</f>
        <v>99000</v>
      </c>
    </row>
    <row r="32" spans="2:8">
      <c r="B32" s="1" t="s">
        <v>11</v>
      </c>
      <c r="C32" s="1" t="s">
        <v>57</v>
      </c>
      <c r="D32" s="1">
        <v>1</v>
      </c>
      <c r="E32" s="1" t="str">
        <f t="shared" si="0"/>
        <v>국사</v>
      </c>
      <c r="F32" s="1" t="s">
        <v>14</v>
      </c>
      <c r="G32" s="5">
        <v>90000</v>
      </c>
      <c r="H32" s="5" cm="1">
        <f t="array" ref="H32">fn수강료할인(B32,G32)</f>
        <v>81000</v>
      </c>
    </row>
    <row r="33" spans="2:8">
      <c r="B33" s="1" t="s">
        <v>31</v>
      </c>
      <c r="C33" s="1" t="s">
        <v>58</v>
      </c>
      <c r="D33" s="1">
        <v>3</v>
      </c>
      <c r="E33" s="1" t="str">
        <f t="shared" si="0"/>
        <v>국사</v>
      </c>
      <c r="F33" s="1" t="s">
        <v>33</v>
      </c>
      <c r="G33" s="5">
        <v>110000</v>
      </c>
      <c r="H33" s="5" cm="1">
        <f t="array" ref="H33">fn수강료할인(B33,G33)</f>
        <v>110000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237DC-D939-42A6-A753-671BB6E7E05F}">
  <sheetPr codeName="Sheet8"/>
  <dimension ref="A1:D17"/>
  <sheetViews>
    <sheetView workbookViewId="0">
      <selection activeCell="E11" sqref="E11"/>
    </sheetView>
  </sheetViews>
  <sheetFormatPr defaultRowHeight="16.5"/>
  <cols>
    <col min="1" max="1" width="11.25" bestFit="1" customWidth="1"/>
    <col min="2" max="3" width="9.125" bestFit="1" customWidth="1"/>
    <col min="4" max="4" width="9.375" bestFit="1" customWidth="1"/>
  </cols>
  <sheetData>
    <row r="1" spans="1:4">
      <c r="A1" s="19" t="s">
        <v>130</v>
      </c>
    </row>
    <row r="3" spans="1:4">
      <c r="A3" t="s">
        <v>0</v>
      </c>
      <c r="B3" t="s">
        <v>1</v>
      </c>
      <c r="C3" t="s">
        <v>2</v>
      </c>
      <c r="D3" t="s">
        <v>5</v>
      </c>
    </row>
    <row r="4" spans="1:4">
      <c r="A4" t="s">
        <v>28</v>
      </c>
      <c r="B4" t="s">
        <v>29</v>
      </c>
      <c r="C4">
        <v>3</v>
      </c>
      <c r="D4">
        <v>110000</v>
      </c>
    </row>
    <row r="5" spans="1:4">
      <c r="A5" t="s">
        <v>15</v>
      </c>
      <c r="B5" t="s">
        <v>56</v>
      </c>
      <c r="C5">
        <v>2</v>
      </c>
      <c r="D5">
        <v>100000</v>
      </c>
    </row>
    <row r="6" spans="1:4">
      <c r="A6" t="s">
        <v>25</v>
      </c>
      <c r="B6" t="s">
        <v>26</v>
      </c>
      <c r="C6">
        <v>1</v>
      </c>
      <c r="D6">
        <v>90000</v>
      </c>
    </row>
    <row r="7" spans="1:4">
      <c r="A7" t="s">
        <v>25</v>
      </c>
      <c r="B7" t="s">
        <v>123</v>
      </c>
      <c r="C7">
        <v>1</v>
      </c>
      <c r="D7">
        <v>90000</v>
      </c>
    </row>
    <row r="8" spans="1:4">
      <c r="A8" t="s">
        <v>25</v>
      </c>
      <c r="B8" t="s">
        <v>59</v>
      </c>
      <c r="C8">
        <v>1</v>
      </c>
      <c r="D8">
        <v>90000</v>
      </c>
    </row>
    <row r="9" spans="1:4">
      <c r="A9" t="s">
        <v>15</v>
      </c>
      <c r="B9" t="s">
        <v>16</v>
      </c>
      <c r="C9">
        <v>2</v>
      </c>
      <c r="D9">
        <v>100000</v>
      </c>
    </row>
    <row r="10" spans="1:4">
      <c r="A10" t="s">
        <v>25</v>
      </c>
      <c r="B10" t="s">
        <v>34</v>
      </c>
      <c r="C10">
        <v>1</v>
      </c>
      <c r="D10">
        <v>90000</v>
      </c>
    </row>
    <row r="11" spans="1:4">
      <c r="A11" t="s">
        <v>25</v>
      </c>
      <c r="B11" t="s">
        <v>124</v>
      </c>
      <c r="C11">
        <v>2</v>
      </c>
      <c r="D11">
        <v>100000</v>
      </c>
    </row>
    <row r="12" spans="1:4">
      <c r="A12" t="s">
        <v>25</v>
      </c>
      <c r="B12" t="s">
        <v>48</v>
      </c>
      <c r="C12">
        <v>1</v>
      </c>
      <c r="D12">
        <v>90000</v>
      </c>
    </row>
    <row r="13" spans="1:4">
      <c r="A13" t="s">
        <v>25</v>
      </c>
      <c r="B13" t="s">
        <v>125</v>
      </c>
      <c r="C13">
        <v>1</v>
      </c>
      <c r="D13">
        <v>100000</v>
      </c>
    </row>
    <row r="14" spans="1:4">
      <c r="A14" t="s">
        <v>25</v>
      </c>
      <c r="B14" t="s">
        <v>126</v>
      </c>
      <c r="C14">
        <v>1</v>
      </c>
      <c r="D14">
        <v>90000</v>
      </c>
    </row>
    <row r="15" spans="1:4">
      <c r="A15" t="s">
        <v>25</v>
      </c>
      <c r="B15" t="s">
        <v>38</v>
      </c>
      <c r="C15">
        <v>1</v>
      </c>
      <c r="D15">
        <v>90000</v>
      </c>
    </row>
    <row r="16" spans="1:4">
      <c r="A16" t="s">
        <v>28</v>
      </c>
      <c r="B16" t="s">
        <v>50</v>
      </c>
      <c r="C16">
        <v>3</v>
      </c>
      <c r="D16">
        <v>110000</v>
      </c>
    </row>
    <row r="17" spans="1:4">
      <c r="A17" t="s">
        <v>15</v>
      </c>
      <c r="B17" t="s">
        <v>47</v>
      </c>
      <c r="C17">
        <v>2</v>
      </c>
      <c r="D17">
        <v>100000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3:E21"/>
  <sheetViews>
    <sheetView topLeftCell="A4" workbookViewId="0">
      <selection activeCell="C6" sqref="C6"/>
    </sheetView>
  </sheetViews>
  <sheetFormatPr defaultRowHeight="16.5"/>
  <cols>
    <col min="2" max="2" width="11.875" bestFit="1" customWidth="1"/>
    <col min="3" max="3" width="11" bestFit="1" customWidth="1"/>
    <col min="4" max="4" width="9" bestFit="1" customWidth="1"/>
    <col min="5" max="5" width="12.75" bestFit="1" customWidth="1"/>
    <col min="6" max="7" width="8.5" bestFit="1" customWidth="1"/>
    <col min="8" max="9" width="7.375" bestFit="1" customWidth="1"/>
    <col min="10" max="10" width="8.5" bestFit="1" customWidth="1"/>
    <col min="11" max="13" width="7.375" bestFit="1" customWidth="1"/>
    <col min="14" max="15" width="8.5" bestFit="1" customWidth="1"/>
    <col min="16" max="16" width="7.375" bestFit="1" customWidth="1"/>
    <col min="17" max="19" width="8.5" bestFit="1" customWidth="1"/>
    <col min="20" max="20" width="7.375" bestFit="1" customWidth="1"/>
    <col min="21" max="21" width="8.5" bestFit="1" customWidth="1"/>
    <col min="22" max="22" width="7.375" bestFit="1" customWidth="1"/>
    <col min="23" max="24" width="8.5" bestFit="1" customWidth="1"/>
    <col min="25" max="25" width="7.375" bestFit="1" customWidth="1"/>
    <col min="26" max="27" width="8.5" bestFit="1" customWidth="1"/>
    <col min="28" max="28" width="7.375" bestFit="1" customWidth="1"/>
    <col min="29" max="29" width="8.5" bestFit="1" customWidth="1"/>
    <col min="30" max="30" width="7.375" bestFit="1" customWidth="1"/>
    <col min="31" max="39" width="8.5" bestFit="1" customWidth="1"/>
    <col min="40" max="40" width="9.625" bestFit="1" customWidth="1"/>
  </cols>
  <sheetData>
    <row r="3" spans="2:5">
      <c r="B3" s="18" t="s">
        <v>2</v>
      </c>
      <c r="C3" t="s">
        <v>121</v>
      </c>
    </row>
    <row r="5" spans="2:5">
      <c r="B5" s="18" t="s">
        <v>127</v>
      </c>
      <c r="C5" s="18" t="s">
        <v>0</v>
      </c>
      <c r="D5" t="s">
        <v>128</v>
      </c>
      <c r="E5" t="s">
        <v>129</v>
      </c>
    </row>
    <row r="6" spans="2:5">
      <c r="B6" t="s">
        <v>17</v>
      </c>
      <c r="D6">
        <v>14</v>
      </c>
      <c r="E6" s="20">
        <v>96428.571428571435</v>
      </c>
    </row>
    <row r="7" spans="2:5">
      <c r="C7" t="s">
        <v>25</v>
      </c>
      <c r="D7">
        <v>9</v>
      </c>
      <c r="E7" s="20">
        <v>92222.222222222219</v>
      </c>
    </row>
    <row r="8" spans="2:5">
      <c r="C8" t="s">
        <v>15</v>
      </c>
      <c r="D8">
        <v>3</v>
      </c>
      <c r="E8" s="20">
        <v>100000</v>
      </c>
    </row>
    <row r="9" spans="2:5">
      <c r="C9" t="s">
        <v>28</v>
      </c>
      <c r="D9">
        <v>2</v>
      </c>
      <c r="E9" s="20">
        <v>110000</v>
      </c>
    </row>
    <row r="10" spans="2:5">
      <c r="B10" t="s">
        <v>13</v>
      </c>
      <c r="D10">
        <v>10</v>
      </c>
      <c r="E10" s="20">
        <v>100000</v>
      </c>
    </row>
    <row r="11" spans="2:5">
      <c r="C11" t="s">
        <v>11</v>
      </c>
      <c r="D11">
        <v>4</v>
      </c>
      <c r="E11" s="20">
        <v>90000</v>
      </c>
    </row>
    <row r="12" spans="2:5">
      <c r="C12" t="s">
        <v>35</v>
      </c>
      <c r="D12">
        <v>2</v>
      </c>
      <c r="E12" s="20">
        <v>100000</v>
      </c>
    </row>
    <row r="13" spans="2:5">
      <c r="C13" t="s">
        <v>31</v>
      </c>
      <c r="D13">
        <v>4</v>
      </c>
      <c r="E13" s="20">
        <v>110000</v>
      </c>
    </row>
    <row r="14" spans="2:5">
      <c r="B14" t="s">
        <v>45</v>
      </c>
      <c r="D14">
        <v>4</v>
      </c>
      <c r="E14" s="20">
        <v>110000</v>
      </c>
    </row>
    <row r="15" spans="2:5">
      <c r="C15" t="s">
        <v>43</v>
      </c>
      <c r="D15">
        <v>2</v>
      </c>
      <c r="E15" s="20">
        <v>100000</v>
      </c>
    </row>
    <row r="16" spans="2:5">
      <c r="C16" t="s">
        <v>53</v>
      </c>
      <c r="D16">
        <v>2</v>
      </c>
      <c r="E16" s="20">
        <v>120000</v>
      </c>
    </row>
    <row r="17" spans="2:5">
      <c r="B17" t="s">
        <v>9</v>
      </c>
      <c r="D17">
        <v>9</v>
      </c>
      <c r="E17" s="20">
        <v>115555.55555555556</v>
      </c>
    </row>
    <row r="18" spans="2:5">
      <c r="C18" t="s">
        <v>22</v>
      </c>
      <c r="D18">
        <v>1</v>
      </c>
      <c r="E18" s="20">
        <v>110000</v>
      </c>
    </row>
    <row r="19" spans="2:5">
      <c r="C19" t="s">
        <v>7</v>
      </c>
      <c r="D19">
        <v>3</v>
      </c>
      <c r="E19" s="20">
        <v>110000</v>
      </c>
    </row>
    <row r="20" spans="2:5">
      <c r="C20" t="s">
        <v>19</v>
      </c>
      <c r="D20">
        <v>5</v>
      </c>
      <c r="E20" s="20">
        <v>120000</v>
      </c>
    </row>
    <row r="21" spans="2:5">
      <c r="B21" t="s">
        <v>122</v>
      </c>
      <c r="D21">
        <v>37</v>
      </c>
      <c r="E21" s="20">
        <v>103513.51351351352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1:G28"/>
  <sheetViews>
    <sheetView workbookViewId="0">
      <selection activeCell="B3" sqref="B3"/>
    </sheetView>
  </sheetViews>
  <sheetFormatPr defaultRowHeight="16.5" outlineLevelRow="3"/>
  <cols>
    <col min="4" max="4" width="10.25" customWidth="1"/>
    <col min="5" max="5" width="10.875" bestFit="1" customWidth="1"/>
    <col min="6" max="6" width="12.125" customWidth="1"/>
    <col min="7" max="7" width="10.75" customWidth="1"/>
  </cols>
  <sheetData>
    <row r="1" spans="1:7">
      <c r="A1" t="s">
        <v>63</v>
      </c>
    </row>
    <row r="2" spans="1:7">
      <c r="A2" s="1" t="s">
        <v>72</v>
      </c>
      <c r="B2" s="1" t="s">
        <v>73</v>
      </c>
      <c r="C2" s="1" t="s">
        <v>74</v>
      </c>
      <c r="D2" s="1" t="s">
        <v>75</v>
      </c>
      <c r="E2" s="1" t="s">
        <v>76</v>
      </c>
      <c r="F2" s="1" t="s">
        <v>77</v>
      </c>
      <c r="G2" s="1" t="s">
        <v>78</v>
      </c>
    </row>
    <row r="3" spans="1:7" outlineLevel="3">
      <c r="A3" s="1" t="s">
        <v>82</v>
      </c>
      <c r="B3" s="1">
        <v>90</v>
      </c>
      <c r="C3" s="1">
        <v>64</v>
      </c>
      <c r="D3" s="1">
        <v>200</v>
      </c>
      <c r="E3" s="5">
        <v>26400</v>
      </c>
      <c r="F3" s="1">
        <v>218</v>
      </c>
      <c r="G3" s="5">
        <v>5755200</v>
      </c>
    </row>
    <row r="4" spans="1:7" outlineLevel="3">
      <c r="A4" s="1" t="s">
        <v>79</v>
      </c>
      <c r="B4" s="1">
        <v>90</v>
      </c>
      <c r="C4" s="1">
        <v>95</v>
      </c>
      <c r="D4" s="1">
        <v>200</v>
      </c>
      <c r="E4" s="5">
        <v>24750</v>
      </c>
      <c r="F4" s="1">
        <v>237</v>
      </c>
      <c r="G4" s="5">
        <v>5865750</v>
      </c>
    </row>
    <row r="5" spans="1:7" outlineLevel="3">
      <c r="A5" s="1" t="s">
        <v>81</v>
      </c>
      <c r="B5" s="1">
        <v>90</v>
      </c>
      <c r="C5" s="1">
        <v>68</v>
      </c>
      <c r="D5" s="1">
        <v>150</v>
      </c>
      <c r="E5" s="5">
        <v>42550</v>
      </c>
      <c r="F5" s="1">
        <v>208</v>
      </c>
      <c r="G5" s="5">
        <v>8850400</v>
      </c>
    </row>
    <row r="6" spans="1:7" outlineLevel="3">
      <c r="A6" s="1" t="s">
        <v>80</v>
      </c>
      <c r="B6" s="1">
        <v>90</v>
      </c>
      <c r="C6" s="1">
        <v>77</v>
      </c>
      <c r="D6" s="1">
        <v>150</v>
      </c>
      <c r="E6" s="5">
        <v>35780</v>
      </c>
      <c r="F6" s="1">
        <v>193</v>
      </c>
      <c r="G6" s="5">
        <v>6905540</v>
      </c>
    </row>
    <row r="7" spans="1:7" outlineLevel="2">
      <c r="A7" s="1">
        <f>SUBTOTAL(3,A3:A6)</f>
        <v>4</v>
      </c>
      <c r="B7" s="21" t="s">
        <v>136</v>
      </c>
      <c r="C7" s="1"/>
      <c r="D7" s="1"/>
      <c r="E7" s="5"/>
      <c r="F7" s="1"/>
      <c r="G7" s="5"/>
    </row>
    <row r="8" spans="1:7" outlineLevel="1">
      <c r="A8" s="1"/>
      <c r="B8" s="21" t="s">
        <v>131</v>
      </c>
      <c r="C8" s="1"/>
      <c r="D8" s="1"/>
      <c r="E8" s="5"/>
      <c r="F8" s="1">
        <f>SUBTOTAL(1,F3:F6)</f>
        <v>214</v>
      </c>
      <c r="G8" s="5"/>
    </row>
    <row r="9" spans="1:7" outlineLevel="3">
      <c r="A9" s="1" t="s">
        <v>82</v>
      </c>
      <c r="B9" s="1">
        <v>95</v>
      </c>
      <c r="C9" s="1">
        <v>53</v>
      </c>
      <c r="D9" s="1">
        <v>300</v>
      </c>
      <c r="E9" s="5">
        <v>26400</v>
      </c>
      <c r="F9" s="1">
        <v>315</v>
      </c>
      <c r="G9" s="5">
        <v>8316000</v>
      </c>
    </row>
    <row r="10" spans="1:7" outlineLevel="3">
      <c r="A10" s="1" t="s">
        <v>79</v>
      </c>
      <c r="B10" s="1">
        <v>95</v>
      </c>
      <c r="C10" s="1">
        <v>51</v>
      </c>
      <c r="D10" s="1">
        <v>250</v>
      </c>
      <c r="E10" s="5">
        <v>24750</v>
      </c>
      <c r="F10" s="1">
        <v>288</v>
      </c>
      <c r="G10" s="5">
        <v>7128000</v>
      </c>
    </row>
    <row r="11" spans="1:7" outlineLevel="3">
      <c r="A11" s="1" t="s">
        <v>81</v>
      </c>
      <c r="B11" s="1">
        <v>95</v>
      </c>
      <c r="C11" s="1">
        <v>92</v>
      </c>
      <c r="D11" s="1">
        <v>200</v>
      </c>
      <c r="E11" s="5">
        <v>42550</v>
      </c>
      <c r="F11" s="1">
        <v>224</v>
      </c>
      <c r="G11" s="5">
        <v>9531200</v>
      </c>
    </row>
    <row r="12" spans="1:7" outlineLevel="3">
      <c r="A12" s="1" t="s">
        <v>80</v>
      </c>
      <c r="B12" s="1">
        <v>95</v>
      </c>
      <c r="C12" s="1">
        <v>59</v>
      </c>
      <c r="D12" s="1">
        <v>200</v>
      </c>
      <c r="E12" s="5">
        <v>35780</v>
      </c>
      <c r="F12" s="1">
        <v>182</v>
      </c>
      <c r="G12" s="5">
        <v>6511960</v>
      </c>
    </row>
    <row r="13" spans="1:7" outlineLevel="2">
      <c r="A13" s="1">
        <f>SUBTOTAL(3,A9:A12)</f>
        <v>4</v>
      </c>
      <c r="B13" s="21" t="s">
        <v>137</v>
      </c>
      <c r="C13" s="1"/>
      <c r="D13" s="1"/>
      <c r="E13" s="5"/>
      <c r="F13" s="1"/>
      <c r="G13" s="5"/>
    </row>
    <row r="14" spans="1:7" outlineLevel="1">
      <c r="A14" s="1"/>
      <c r="B14" s="21" t="s">
        <v>132</v>
      </c>
      <c r="C14" s="1"/>
      <c r="D14" s="1"/>
      <c r="E14" s="5"/>
      <c r="F14" s="1">
        <f>SUBTOTAL(1,F9:F12)</f>
        <v>252.25</v>
      </c>
      <c r="G14" s="5"/>
    </row>
    <row r="15" spans="1:7" outlineLevel="3">
      <c r="A15" s="1" t="s">
        <v>82</v>
      </c>
      <c r="B15" s="1">
        <v>100</v>
      </c>
      <c r="C15" s="1">
        <v>76</v>
      </c>
      <c r="D15" s="1">
        <v>300</v>
      </c>
      <c r="E15" s="5">
        <v>26400</v>
      </c>
      <c r="F15" s="1">
        <v>249</v>
      </c>
      <c r="G15" s="5">
        <v>6573600</v>
      </c>
    </row>
    <row r="16" spans="1:7" outlineLevel="3">
      <c r="A16" s="1" t="s">
        <v>79</v>
      </c>
      <c r="B16" s="1">
        <v>100</v>
      </c>
      <c r="C16" s="1">
        <v>26</v>
      </c>
      <c r="D16" s="1">
        <v>250</v>
      </c>
      <c r="E16" s="5">
        <v>24750</v>
      </c>
      <c r="F16" s="1">
        <v>213</v>
      </c>
      <c r="G16" s="5">
        <v>5271750</v>
      </c>
    </row>
    <row r="17" spans="1:7" outlineLevel="3">
      <c r="A17" s="1" t="s">
        <v>81</v>
      </c>
      <c r="B17" s="1">
        <v>100</v>
      </c>
      <c r="C17" s="1">
        <v>55</v>
      </c>
      <c r="D17" s="1">
        <v>200</v>
      </c>
      <c r="E17" s="5">
        <v>42550</v>
      </c>
      <c r="F17" s="1">
        <v>213</v>
      </c>
      <c r="G17" s="5">
        <v>9063150</v>
      </c>
    </row>
    <row r="18" spans="1:7" outlineLevel="3">
      <c r="A18" s="1" t="s">
        <v>80</v>
      </c>
      <c r="B18" s="1">
        <v>100</v>
      </c>
      <c r="C18" s="1">
        <v>64</v>
      </c>
      <c r="D18" s="1">
        <v>250</v>
      </c>
      <c r="E18" s="5">
        <v>35780</v>
      </c>
      <c r="F18" s="1">
        <v>241</v>
      </c>
      <c r="G18" s="5">
        <v>8622980</v>
      </c>
    </row>
    <row r="19" spans="1:7" outlineLevel="2">
      <c r="A19" s="1">
        <f>SUBTOTAL(3,A15:A18)</f>
        <v>4</v>
      </c>
      <c r="B19" s="21" t="s">
        <v>138</v>
      </c>
      <c r="C19" s="1"/>
      <c r="D19" s="1"/>
      <c r="E19" s="5"/>
      <c r="F19" s="1"/>
      <c r="G19" s="5"/>
    </row>
    <row r="20" spans="1:7" outlineLevel="1">
      <c r="A20" s="1"/>
      <c r="B20" s="21" t="s">
        <v>133</v>
      </c>
      <c r="C20" s="1"/>
      <c r="D20" s="1"/>
      <c r="E20" s="5"/>
      <c r="F20" s="1">
        <f>SUBTOTAL(1,F15:F18)</f>
        <v>229</v>
      </c>
      <c r="G20" s="5"/>
    </row>
    <row r="21" spans="1:7" outlineLevel="3">
      <c r="A21" s="1" t="s">
        <v>82</v>
      </c>
      <c r="B21" s="1">
        <v>105</v>
      </c>
      <c r="C21" s="1">
        <v>63</v>
      </c>
      <c r="D21" s="1">
        <v>250</v>
      </c>
      <c r="E21" s="5">
        <v>26400</v>
      </c>
      <c r="F21" s="1">
        <v>258</v>
      </c>
      <c r="G21" s="5">
        <v>6811200</v>
      </c>
    </row>
    <row r="22" spans="1:7" outlineLevel="3">
      <c r="A22" s="1" t="s">
        <v>79</v>
      </c>
      <c r="B22" s="1">
        <v>105</v>
      </c>
      <c r="C22" s="1">
        <v>85</v>
      </c>
      <c r="D22" s="1">
        <v>200</v>
      </c>
      <c r="E22" s="5">
        <v>24750</v>
      </c>
      <c r="F22" s="1">
        <v>259</v>
      </c>
      <c r="G22" s="5">
        <v>6410250</v>
      </c>
    </row>
    <row r="23" spans="1:7" outlineLevel="3">
      <c r="A23" s="1" t="s">
        <v>81</v>
      </c>
      <c r="B23" s="1">
        <v>105</v>
      </c>
      <c r="C23" s="1">
        <v>86</v>
      </c>
      <c r="D23" s="1">
        <v>150</v>
      </c>
      <c r="E23" s="5">
        <v>42550</v>
      </c>
      <c r="F23" s="1">
        <v>186</v>
      </c>
      <c r="G23" s="5">
        <v>7914300</v>
      </c>
    </row>
    <row r="24" spans="1:7" outlineLevel="3">
      <c r="A24" s="1" t="s">
        <v>80</v>
      </c>
      <c r="B24" s="1">
        <v>105</v>
      </c>
      <c r="C24" s="1">
        <v>29</v>
      </c>
      <c r="D24" s="1">
        <v>150</v>
      </c>
      <c r="E24" s="5">
        <v>35780</v>
      </c>
      <c r="F24" s="1">
        <v>153</v>
      </c>
      <c r="G24" s="5">
        <v>5474340</v>
      </c>
    </row>
    <row r="25" spans="1:7" outlineLevel="2">
      <c r="A25" s="7">
        <f>SUBTOTAL(3,A21:A24)</f>
        <v>4</v>
      </c>
      <c r="B25" s="23" t="s">
        <v>139</v>
      </c>
      <c r="C25" s="7"/>
      <c r="D25" s="7"/>
      <c r="E25" s="22"/>
      <c r="F25" s="7"/>
      <c r="G25" s="22"/>
    </row>
    <row r="26" spans="1:7" outlineLevel="1">
      <c r="A26" s="7"/>
      <c r="B26" s="23" t="s">
        <v>134</v>
      </c>
      <c r="C26" s="7"/>
      <c r="D26" s="7"/>
      <c r="E26" s="22"/>
      <c r="F26" s="7">
        <f>SUBTOTAL(1,F21:F24)</f>
        <v>214</v>
      </c>
      <c r="G26" s="22"/>
    </row>
    <row r="27" spans="1:7">
      <c r="A27" s="7">
        <f>SUBTOTAL(3,A3:A24)</f>
        <v>16</v>
      </c>
      <c r="B27" s="23" t="s">
        <v>140</v>
      </c>
      <c r="C27" s="7"/>
      <c r="D27" s="7"/>
      <c r="E27" s="22"/>
      <c r="F27" s="7"/>
      <c r="G27" s="22"/>
    </row>
    <row r="28" spans="1:7">
      <c r="A28" s="7"/>
      <c r="B28" s="23" t="s">
        <v>135</v>
      </c>
      <c r="C28" s="7"/>
      <c r="D28" s="7"/>
      <c r="E28" s="22"/>
      <c r="F28" s="7">
        <f>SUBTOTAL(1,F3:F24)</f>
        <v>227.3125</v>
      </c>
      <c r="G28" s="22"/>
    </row>
  </sheetData>
  <sortState xmlns:xlrd2="http://schemas.microsoft.com/office/spreadsheetml/2017/richdata2" ref="A3:G24">
    <sortCondition ref="B3:B24"/>
    <sortCondition ref="A3:A24"/>
  </sortState>
  <phoneticPr fontId="1" type="noConversion"/>
  <dataValidations count="3">
    <dataValidation type="custom" allowBlank="1" showInputMessage="1" showErrorMessage="1" sqref="A15:A18 A3:A6 A9:A12 A21:A24" xr:uid="{F021E54E-C6B1-447B-81B4-D2E9C6223FF6}">
      <formula1>OR(SEARCH(A3,"가")&gt;=1,SEARCH(A3,"다")&gt;=1)</formula1>
    </dataValidation>
    <dataValidation type="custom" errorStyle="warning" allowBlank="1" showInputMessage="1" showErrorMessage="1" errorTitle="입력오류" error="5단위로 다시 입력하십시오." promptTitle="입력방법" prompt="5단위로 입력하십시오." sqref="B15:B18 B22:B24 B21" xr:uid="{12BA5E53-2DE9-43AA-A39F-4F15540531AA}">
      <formula1>MOD(B15,5)=0</formula1>
    </dataValidation>
    <dataValidation type="custom" errorStyle="warning" allowBlank="1" showInputMessage="1" showErrorMessage="1" errorTitle="입력오류" error="5단위로 다시 입력하십시오." promptTitle="입력방법" prompt="5단위로 입력하십시오." sqref="B4 B3 B5 B6 B9:B12" xr:uid="{01810A82-206E-403C-A571-A233861C57B7}">
      <formula1>MOD(B3,5)=0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2:E8"/>
  <sheetViews>
    <sheetView workbookViewId="0">
      <selection activeCell="O19" sqref="O19"/>
    </sheetView>
  </sheetViews>
  <sheetFormatPr defaultRowHeight="16.5"/>
  <cols>
    <col min="2" max="2" width="12.625" customWidth="1"/>
    <col min="3" max="5" width="10.875" bestFit="1" customWidth="1"/>
  </cols>
  <sheetData>
    <row r="2" spans="1:5">
      <c r="B2" t="s">
        <v>83</v>
      </c>
    </row>
    <row r="3" spans="1:5">
      <c r="A3" t="s">
        <v>63</v>
      </c>
      <c r="B3" s="1" t="s">
        <v>84</v>
      </c>
      <c r="C3" s="1" t="s">
        <v>85</v>
      </c>
      <c r="D3" s="1" t="s">
        <v>86</v>
      </c>
      <c r="E3" s="1" t="s">
        <v>87</v>
      </c>
    </row>
    <row r="4" spans="1:5">
      <c r="B4" s="1" t="s">
        <v>21</v>
      </c>
      <c r="C4" s="2">
        <v>270000</v>
      </c>
      <c r="D4" s="2">
        <v>324000</v>
      </c>
      <c r="E4" s="2">
        <v>99000</v>
      </c>
    </row>
    <row r="5" spans="1:5">
      <c r="B5" s="1" t="s">
        <v>10</v>
      </c>
      <c r="C5" s="2">
        <v>360000</v>
      </c>
      <c r="D5" s="2">
        <v>81000</v>
      </c>
      <c r="E5" s="2">
        <v>190000</v>
      </c>
    </row>
    <row r="6" spans="1:5">
      <c r="B6" s="1" t="s">
        <v>33</v>
      </c>
      <c r="C6" s="2">
        <v>200000</v>
      </c>
      <c r="D6" s="2">
        <v>486000</v>
      </c>
      <c r="E6" s="2">
        <v>600000</v>
      </c>
    </row>
    <row r="7" spans="1:5">
      <c r="B7" s="1" t="s">
        <v>14</v>
      </c>
      <c r="C7" s="2">
        <v>300000</v>
      </c>
      <c r="D7" s="2">
        <v>270000</v>
      </c>
      <c r="E7" s="2">
        <v>480000</v>
      </c>
    </row>
    <row r="8" spans="1:5">
      <c r="B8" s="1" t="s">
        <v>27</v>
      </c>
      <c r="C8" s="2">
        <v>380000</v>
      </c>
      <c r="D8" s="2">
        <v>120000</v>
      </c>
      <c r="E8" s="2">
        <v>81000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2:E8"/>
  <sheetViews>
    <sheetView workbookViewId="0">
      <selection activeCell="G8" sqref="G8"/>
    </sheetView>
  </sheetViews>
  <sheetFormatPr defaultRowHeight="16.5"/>
  <cols>
    <col min="1" max="1" width="3.625" customWidth="1"/>
    <col min="2" max="2" width="10.875" customWidth="1"/>
    <col min="3" max="5" width="13" customWidth="1"/>
  </cols>
  <sheetData>
    <row r="2" spans="2:5">
      <c r="B2" t="s">
        <v>83</v>
      </c>
    </row>
    <row r="3" spans="2:5">
      <c r="B3" s="1" t="s">
        <v>84</v>
      </c>
      <c r="C3" s="1" t="s">
        <v>85</v>
      </c>
      <c r="D3" s="1" t="s">
        <v>86</v>
      </c>
      <c r="E3" s="1" t="s">
        <v>87</v>
      </c>
    </row>
    <row r="4" spans="2:5">
      <c r="B4" s="1" t="s">
        <v>21</v>
      </c>
      <c r="C4" s="24">
        <v>272000</v>
      </c>
      <c r="D4" s="24">
        <v>324000</v>
      </c>
      <c r="E4" s="24">
        <v>99000</v>
      </c>
    </row>
    <row r="5" spans="2:5">
      <c r="B5" s="1" t="s">
        <v>10</v>
      </c>
      <c r="C5" s="24">
        <v>364000</v>
      </c>
      <c r="D5" s="24">
        <v>81000</v>
      </c>
      <c r="E5" s="24">
        <v>192000</v>
      </c>
    </row>
    <row r="6" spans="2:5">
      <c r="B6" s="1" t="s">
        <v>33</v>
      </c>
      <c r="C6" s="24">
        <v>203000</v>
      </c>
      <c r="D6" s="24">
        <v>486000</v>
      </c>
      <c r="E6" s="24">
        <v>613000</v>
      </c>
    </row>
    <row r="7" spans="2:5">
      <c r="B7" s="1" t="s">
        <v>14</v>
      </c>
      <c r="C7" s="24">
        <v>323000</v>
      </c>
      <c r="D7" s="24">
        <v>70000</v>
      </c>
      <c r="E7" s="24">
        <v>486000</v>
      </c>
    </row>
    <row r="8" spans="2:5">
      <c r="B8" s="1" t="s">
        <v>27</v>
      </c>
      <c r="C8" s="24">
        <v>381000</v>
      </c>
      <c r="D8" s="24">
        <v>120000</v>
      </c>
      <c r="E8" s="24">
        <v>81000</v>
      </c>
    </row>
  </sheetData>
  <phoneticPr fontId="1" type="noConversion"/>
  <conditionalFormatting sqref="C4:E8">
    <cfRule type="colorScale" priority="2">
      <colorScale>
        <cfvo type="min"/>
        <cfvo type="percent" val="50"/>
        <cfvo type="max"/>
        <color rgb="FFF8696B"/>
        <color theme="0"/>
        <color rgb="FF0070C0"/>
      </colorScale>
    </cfRule>
    <cfRule type="colorScale" priority="1">
      <colorScale>
        <cfvo type="min"/>
        <cfvo type="percent" val="50"/>
        <cfvo type="max"/>
        <color rgb="FFF8696B"/>
        <color theme="0"/>
        <color rgb="FF0070C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서식적용">
                <anchor moveWithCells="1" siz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Button 2">
              <controlPr defaultSize="0" print="0" autoFill="0" autoPict="0" macro="[0]!색조보기">
                <anchor moveWithCells="1" sizeWithCells="1">
                  <from>
                    <xdr:col>4</xdr:col>
                    <xdr:colOff>0</xdr:colOff>
                    <xdr:row>9</xdr:row>
                    <xdr:rowOff>0</xdr:rowOff>
                  </from>
                  <to>
                    <xdr:col>5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L13"/>
  <sheetViews>
    <sheetView workbookViewId="0">
      <selection activeCell="F9" sqref="F9"/>
    </sheetView>
  </sheetViews>
  <sheetFormatPr defaultRowHeight="16.5"/>
  <cols>
    <col min="6" max="6" width="9.375" bestFit="1" customWidth="1"/>
    <col min="12" max="12" width="10.375" customWidth="1"/>
  </cols>
  <sheetData>
    <row r="2" spans="1:12" ht="17.25" thickBot="1">
      <c r="A2" t="s">
        <v>63</v>
      </c>
      <c r="B2" s="25" t="s">
        <v>141</v>
      </c>
      <c r="I2" t="s">
        <v>88</v>
      </c>
    </row>
    <row r="3" spans="1:12" ht="17.25" thickTop="1">
      <c r="A3" s="7" t="s">
        <v>89</v>
      </c>
      <c r="B3" s="7" t="s">
        <v>2</v>
      </c>
      <c r="C3" s="7" t="s">
        <v>0</v>
      </c>
      <c r="D3" s="7" t="s">
        <v>3</v>
      </c>
      <c r="E3" s="7" t="s">
        <v>4</v>
      </c>
      <c r="F3" s="7" t="s">
        <v>90</v>
      </c>
      <c r="I3" s="8" t="s">
        <v>0</v>
      </c>
      <c r="J3" s="9" t="s">
        <v>3</v>
      </c>
      <c r="K3" s="9" t="s">
        <v>4</v>
      </c>
      <c r="L3" s="10" t="s">
        <v>90</v>
      </c>
    </row>
    <row r="4" spans="1:12">
      <c r="A4" t="s">
        <v>91</v>
      </c>
      <c r="B4" t="s">
        <v>85</v>
      </c>
      <c r="C4" t="s">
        <v>92</v>
      </c>
      <c r="D4" t="s">
        <v>17</v>
      </c>
      <c r="E4" t="s">
        <v>93</v>
      </c>
      <c r="F4" s="11">
        <v>100000</v>
      </c>
      <c r="I4" s="12" t="s">
        <v>92</v>
      </c>
      <c r="J4" s="1" t="s">
        <v>17</v>
      </c>
      <c r="K4" s="1" t="s">
        <v>93</v>
      </c>
      <c r="L4" s="13">
        <v>100000</v>
      </c>
    </row>
    <row r="5" spans="1:12">
      <c r="I5" s="12" t="s">
        <v>94</v>
      </c>
      <c r="J5" s="1" t="s">
        <v>95</v>
      </c>
      <c r="K5" s="1" t="s">
        <v>96</v>
      </c>
      <c r="L5" s="13">
        <v>110000</v>
      </c>
    </row>
    <row r="6" spans="1:12">
      <c r="I6" s="12" t="s">
        <v>97</v>
      </c>
      <c r="J6" s="1" t="s">
        <v>13</v>
      </c>
      <c r="K6" s="1" t="s">
        <v>98</v>
      </c>
      <c r="L6" s="13">
        <v>100000</v>
      </c>
    </row>
    <row r="7" spans="1:12">
      <c r="I7" s="12" t="s">
        <v>99</v>
      </c>
      <c r="J7" s="1" t="s">
        <v>100</v>
      </c>
      <c r="K7" s="1" t="s">
        <v>101</v>
      </c>
      <c r="L7" s="13">
        <v>100000</v>
      </c>
    </row>
    <row r="8" spans="1:12">
      <c r="I8" s="12" t="s">
        <v>102</v>
      </c>
      <c r="J8" s="1" t="s">
        <v>9</v>
      </c>
      <c r="K8" s="1" t="s">
        <v>103</v>
      </c>
      <c r="L8" s="13">
        <v>120000</v>
      </c>
    </row>
    <row r="9" spans="1:12">
      <c r="I9" s="12" t="s">
        <v>104</v>
      </c>
      <c r="J9" s="1" t="s">
        <v>105</v>
      </c>
      <c r="K9" s="1" t="s">
        <v>106</v>
      </c>
      <c r="L9" s="13">
        <v>120000</v>
      </c>
    </row>
    <row r="10" spans="1:12">
      <c r="I10" s="12" t="s">
        <v>107</v>
      </c>
      <c r="J10" s="1" t="s">
        <v>45</v>
      </c>
      <c r="K10" s="1" t="s">
        <v>108</v>
      </c>
      <c r="L10" s="13">
        <v>110000</v>
      </c>
    </row>
    <row r="11" spans="1:12">
      <c r="I11" s="12" t="s">
        <v>109</v>
      </c>
      <c r="J11" s="1" t="s">
        <v>110</v>
      </c>
      <c r="K11" s="1" t="s">
        <v>111</v>
      </c>
      <c r="L11" s="13">
        <v>100000</v>
      </c>
    </row>
    <row r="12" spans="1:12" ht="17.25" thickBot="1">
      <c r="I12" s="14" t="s">
        <v>112</v>
      </c>
      <c r="J12" s="15" t="s">
        <v>113</v>
      </c>
      <c r="K12" s="15" t="s">
        <v>114</v>
      </c>
      <c r="L12" s="16">
        <v>100000</v>
      </c>
    </row>
    <row r="13" spans="1:12" ht="17.25" thickTop="1"/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수강등록">
          <controlPr defaultSize="0" autoLine="0" r:id="rId4">
            <anchor moveWithCells="1">
              <from>
                <xdr:col>4</xdr:col>
                <xdr:colOff>428625</xdr:colOff>
                <xdr:row>0</xdr:row>
                <xdr:rowOff>47625</xdr:rowOff>
              </from>
              <to>
                <xdr:col>5</xdr:col>
                <xdr:colOff>685800</xdr:colOff>
                <xdr:row>1</xdr:row>
                <xdr:rowOff>171450</xdr:rowOff>
              </to>
            </anchor>
          </controlPr>
        </control>
      </mc:Choice>
      <mc:Fallback>
        <control shapeId="2049" r:id="rId3" name="cmd수강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국어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fina731105@gmail.com</cp:lastModifiedBy>
  <dcterms:created xsi:type="dcterms:W3CDTF">2023-08-09T00:13:15Z</dcterms:created>
  <dcterms:modified xsi:type="dcterms:W3CDTF">2025-03-27T12:04:49Z</dcterms:modified>
</cp:coreProperties>
</file>