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08회\"/>
    </mc:Choice>
  </mc:AlternateContent>
  <xr:revisionPtr revIDLastSave="0" documentId="13_ncr:1_{0B13F696-92FE-42B1-926A-D4131DAADB09}" xr6:coauthVersionLast="47" xr6:coauthVersionMax="47" xr10:uidLastSave="{00000000-0000-0000-0000-000000000000}"/>
  <bookViews>
    <workbookView xWindow="-120" yWindow="-120" windowWidth="38640" windowHeight="21840" activeTab="7" xr2:uid="{812066B2-97CF-4D81-BA16-AB7A7A7E7780}"/>
  </bookViews>
  <sheets>
    <sheet name="기본작업" sheetId="1" r:id="rId1"/>
    <sheet name="계산작업" sheetId="3" r:id="rId2"/>
    <sheet name="국어" sheetId="9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기본작업!$A$2:$G$32</definedName>
    <definedName name="_xleta.T" hidden="1" xlm="1">#NAME?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기본작업!$A$2:$G$32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3" l="1" a="1"/>
  <c r="L13" i="3"/>
  <c r="M13" i="3" a="1"/>
  <c r="M13" i="3"/>
  <c r="N13" i="3" a="1"/>
  <c r="N13" i="3" s="1"/>
  <c r="K13" i="3" a="1"/>
  <c r="K13" i="3" s="1"/>
  <c r="N12" i="3"/>
  <c r="L12" i="3"/>
  <c r="M12" i="3"/>
  <c r="K12" i="3"/>
  <c r="K5" i="3" a="1"/>
  <c r="K5" i="3"/>
  <c r="L5" i="3" a="1"/>
  <c r="L5" i="3" s="1"/>
  <c r="M5" i="3" a="1"/>
  <c r="M5" i="3" s="1"/>
  <c r="K6" i="3" a="1"/>
  <c r="K6" i="3" s="1"/>
  <c r="L6" i="3" a="1"/>
  <c r="L6" i="3" s="1"/>
  <c r="M6" i="3" a="1"/>
  <c r="M6" i="3" s="1"/>
  <c r="K7" i="3" a="1"/>
  <c r="K7" i="3" s="1"/>
  <c r="L7" i="3" a="1"/>
  <c r="L7" i="3" s="1"/>
  <c r="M7" i="3" a="1"/>
  <c r="M7" i="3" s="1"/>
  <c r="L4" i="3" a="1"/>
  <c r="L4" i="3" s="1"/>
  <c r="M4" i="3" a="1"/>
  <c r="M4" i="3" s="1"/>
  <c r="K4" i="3" a="1"/>
  <c r="K4" i="3" s="1"/>
  <c r="A35" i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A25" i="5"/>
  <c r="A19" i="5"/>
  <c r="A13" i="5"/>
  <c r="A7" i="5"/>
  <c r="A27" i="5" s="1"/>
  <c r="F26" i="5"/>
  <c r="F20" i="5"/>
  <c r="F14" i="5"/>
  <c r="F8" i="5"/>
  <c r="F28" i="5" s="1"/>
  <c r="A29" i="5"/>
  <c r="A31" i="5"/>
  <c r="F30" i="5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H24" i="3" a="1"/>
  <c r="H31" i="3" a="1"/>
  <c r="H18" i="3" a="1"/>
  <c r="H27" i="3" a="1"/>
  <c r="H14" i="3" a="1"/>
  <c r="H30" i="3" a="1"/>
  <c r="H5" i="3" a="1"/>
  <c r="H20" i="3" a="1"/>
  <c r="H33" i="3" a="1"/>
  <c r="H13" i="3" a="1"/>
  <c r="H7" i="3" a="1"/>
  <c r="H17" i="3" a="1"/>
  <c r="H19" i="3" a="1"/>
  <c r="H9" i="3" a="1"/>
  <c r="H11" i="3" a="1"/>
  <c r="H23" i="3" a="1"/>
  <c r="H12" i="3" a="1"/>
  <c r="H4" i="3" a="1"/>
  <c r="H26" i="3" a="1"/>
  <c r="H16" i="3" a="1"/>
  <c r="H15" i="3" a="1"/>
  <c r="H25" i="3" a="1"/>
  <c r="H8" i="3" a="1"/>
  <c r="H28" i="3" a="1"/>
  <c r="H6" i="3" a="1"/>
  <c r="H10" i="3" a="1"/>
  <c r="H29" i="3" a="1"/>
  <c r="H32" i="3" a="1"/>
  <c r="H22" i="3" a="1"/>
  <c r="H21" i="3" a="1"/>
  <c r="H4" i="3" l="1"/>
  <c r="H29" i="3"/>
  <c r="H17" i="3"/>
  <c r="H5" i="3"/>
  <c r="H28" i="3"/>
  <c r="H16" i="3"/>
  <c r="H27" i="3"/>
  <c r="H15" i="3"/>
  <c r="H26" i="3"/>
  <c r="H14" i="3"/>
  <c r="H25" i="3"/>
  <c r="H13" i="3"/>
  <c r="H24" i="3"/>
  <c r="H12" i="3"/>
  <c r="H23" i="3"/>
  <c r="H11" i="3"/>
  <c r="H22" i="3"/>
  <c r="H10" i="3"/>
  <c r="H33" i="3"/>
  <c r="H21" i="3"/>
  <c r="H9" i="3"/>
  <c r="H32" i="3"/>
  <c r="H20" i="3"/>
  <c r="H8" i="3"/>
  <c r="H31" i="3"/>
  <c r="H19" i="3"/>
  <c r="H7" i="3"/>
  <c r="H30" i="3"/>
  <c r="H18" i="3"/>
  <c r="H6" i="3"/>
  <c r="F32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6A2F3E3-3F51-417A-910F-F0D70818A010}" sourceFile="C:\길벗컴활1급기출\02 최신기출유형\08회\수강현황.accdb" keepAlive="1" name="수강현황" type="5" refreshedVersion="8" background="1">
    <dbPr connection="Provider=Microsoft.ACE.OLEDB.12.0;User ID=Admin;Data Source=C:\길벗컴활1급기출\02 최신기출유형\08회\수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1학기강의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<sst xmlns="http://schemas.openxmlformats.org/spreadsheetml/2006/main" count="483" uniqueCount="144">
  <si>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</si>
  <si>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</si>
  <si>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</si>
  <si>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</si>
  <si>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</si>
  <si>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</si>
  <si>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</si>
  <si>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</si>
  <si>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</si>
  <si>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</si>
  <si>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</si>
  <si>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</si>
  <si>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</si>
  <si>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</si>
  <si>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</si>
  <si>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</si>
  <si>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</si>
  <si>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</si>
  <si>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</si>
  <si>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</si>
  <si>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</si>
  <si>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</si>
  <si>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</si>
  <si>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</si>
  <si>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</si>
  <si>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</si>
  <si>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</si>
  <si>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</si>
  <si>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</si>
  <si>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</si>
  <si>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</si>
  <si>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</si>
  <si>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</si>
  <si>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</si>
  <si>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</si>
  <si>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</si>
  <si>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</si>
  <si>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</si>
  <si>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</si>
  <si>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</si>
  <si>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</si>
  <si>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</si>
  <si>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</si>
  <si>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</si>
  <si>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</si>
  <si>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</si>
  <si>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</si>
  <si>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</si>
  <si>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</si>
  <si>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</si>
  <si>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</si>
  <si>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</si>
  <si>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</si>
  <si>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</si>
  <si>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</si>
  <si>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</si>
  <si>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</si>
  <si>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</si>
  <si>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</si>
  <si>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</si>
  <si>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</si>
  <si>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</si>
  <si>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</si>
  <si>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</si>
  <si>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</si>
  <si>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</si>
  <si>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</si>
  <si>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</si>
  <si>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</si>
  <si>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</si>
  <si>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</si>
  <si>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</si>
  <si>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</si>
  <si>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</si>
  <si>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</si>
  <si>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</si>
  <si>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</si>
  <si>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</si>
  <si>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</si>
  <si>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</si>
  <si>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</si>
  <si>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</si>
  <si>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</si>
  <si>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</si>
  <si>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</si>
  <si>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</si>
  <si>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</si>
  <si>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</si>
  <si>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</si>
  <si>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</si>
  <si>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</si>
  <si>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</si>
  <si>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</si>
  <si>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</si>
  <si>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</si>
  <si>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</si>
  <si>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</si>
  <si>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</si>
  <si>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</si>
  <si>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</si>
  <si>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</si>
  <si>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</si>
  <si>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</si>
  <si>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</si>
  <si>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</si>
  <si>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</si>
  <si>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</si>
  <si>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</si>
  <si>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</si>
  <si>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</si>
  <si>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</si>
  <si>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</si>
  <si>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</si>
  <si>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</si>
  <si>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</si>
  <si>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</si>
  <si>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성명</t>
    <phoneticPr fontId="1" type="noConversion"/>
  </si>
  <si>
    <t>학년</t>
    <phoneticPr fontId="1" type="noConversion"/>
  </si>
  <si>
    <t>과목</t>
    <phoneticPr fontId="1" type="noConversion"/>
  </si>
  <si>
    <t>담당강사</t>
    <phoneticPr fontId="1" type="noConversion"/>
  </si>
  <si>
    <t>수강료</t>
    <phoneticPr fontId="1" type="noConversion"/>
  </si>
  <si>
    <t>총합계</t>
  </si>
  <si>
    <t>(모두)</t>
  </si>
  <si>
    <t>수강코드2</t>
  </si>
  <si>
    <t>수강생수</t>
  </si>
  <si>
    <t>90 평균</t>
  </si>
  <si>
    <t>95 평균</t>
  </si>
  <si>
    <t>100 평균</t>
  </si>
  <si>
    <t>105 평균</t>
  </si>
  <si>
    <t>전체 평균</t>
  </si>
  <si>
    <t>90 개수</t>
  </si>
  <si>
    <t>95 개수</t>
  </si>
  <si>
    <t>100 개수</t>
  </si>
  <si>
    <t>105 개수</t>
  </si>
  <si>
    <t>전체 개수</t>
  </si>
  <si>
    <t>평균 : 수강료</t>
  </si>
  <si>
    <t>명호준</t>
  </si>
  <si>
    <t>양민경</t>
  </si>
  <si>
    <t>이미철</t>
  </si>
  <si>
    <t>김영진</t>
  </si>
  <si>
    <t>수강생수 - 수강코드2: 그룹3, 학년: 1 (+)에 대한 세부 정보</t>
  </si>
  <si>
    <t>qwe</t>
  </si>
  <si>
    <t>국어</t>
    <phoneticPr fontId="1" type="noConversion"/>
  </si>
  <si>
    <t>수강내역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</si>
</sst>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  <numFmt numFmtId="177" formatCode="[&gt;=100000]#&quot;십&quot;0&quot;만&quot;0,&quot;천원&quot;;0&quot;만&quot;0,&quot;천원&quot;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0" fontId="5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7" fontId="0" fillId="0" borderId="1" xfId="2" applyNumberFormat="1" applyFont="1" applyBorder="1" applyAlignment="1">
      <alignment vertical="center"/>
    </xf>
    <xf numFmtId="0" fontId="7" fillId="0" borderId="0" xfId="0" applyFon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500" baseline="0">
                <a:ea typeface="굴림" panose="020B0600000101010101" pitchFamily="50" charset="-127"/>
              </a:rPr>
              <a:t>강사별 지출내역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strRef>
              <c:f>'기타작업-1'!$E$3</c:f>
              <c:strCache>
                <c:ptCount val="1"/>
                <c:pt idx="0">
                  <c:v>3학년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CE-4BBA-A272-233F6047D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9</xdr:row>
          <xdr:rowOff>0</xdr:rowOff>
        </xdr:from>
        <xdr:to>
          <xdr:col>5</xdr:col>
          <xdr:colOff>0</xdr:colOff>
          <xdr:row>11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7171" name="Button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6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0</xdr:row>
          <xdr:rowOff>47625</xdr:rowOff>
        </xdr:from>
        <xdr:to>
          <xdr:col>5</xdr:col>
          <xdr:colOff>685800</xdr:colOff>
          <xdr:row>1</xdr:row>
          <xdr:rowOff>171450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01" refreshedDate="45670.744120370371" backgroundQuery="1" createdVersion="8" refreshedVersion="8" minRefreshableVersion="3" recordCount="37" xr:uid="{789F2A22-AD0F-496B-845B-63E16CA206A4}">
  <cacheSource type="external" connectionId="1"/>
  <cacheFields count="8">
    <cacheField name="수강코드" numFmtId="0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7"/>
    </cacheField>
    <cacheField name="성명" numFmtId="0">
      <sharedItems count="37">
        <s v="김애자"/>
        <s v="강민성"/>
        <s v="배인숙"/>
        <s v="윤은혜"/>
        <s v="정민수"/>
        <s v="김희수"/>
        <s v="김원중"/>
        <s v="진민진"/>
        <s v="김현수"/>
        <s v="정창영"/>
        <s v="우강철"/>
        <s v="박호준"/>
        <s v="김진호"/>
        <s v="여현수"/>
        <s v="김여진"/>
        <s v="김연지"/>
        <s v="현나현"/>
        <s v="정상영"/>
        <s v="송우선"/>
        <s v="강일신"/>
        <s v="김호준"/>
        <s v="송진윤"/>
        <s v="장원길"/>
        <s v="민경성"/>
        <s v="강병규"/>
        <s v="김대호"/>
        <s v="조영상"/>
        <s v="지상렬"/>
        <s v="김준수"/>
        <s v="정윤호"/>
        <s v="김영진"/>
        <s v="이성진"/>
        <s v="이미철"/>
        <s v="양민경"/>
        <s v="강동성"/>
        <s v="명호준"/>
        <s v="한송진"/>
      </sharedItems>
    </cacheField>
    <cacheField name="학년" numFmtId="0">
      <sharedItems containsSemiMixedTypes="0" containsString="0" containsNumber="1" containsInteger="1" minValue="1" maxValue="3" count="3">
        <n v="1"/>
        <n v="3"/>
        <n v="2"/>
      </sharedItems>
    </cacheField>
    <cacheField name="과목" numFmtId="0">
      <sharedItems count="4">
        <s v="국어"/>
        <s v="영어"/>
        <s v="국사"/>
        <s v="수학"/>
      </sharedItems>
    </cacheField>
    <cacheField name="담당강사" numFmtId="0">
      <sharedItems count="11">
        <s v="정희진"/>
        <s v="유삼순"/>
        <s v="강진주"/>
        <s v="김원선"/>
        <s v="고민두"/>
        <s v="신길동"/>
        <s v="이정철"/>
        <s v="황민규"/>
        <s v="노정현"/>
        <s v="이호섭"/>
        <s v="김진민"/>
      </sharedItems>
    </cacheField>
    <cacheField name="수강료" numFmtId="0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료할인" numFmtId="0">
      <sharedItems containsSemiMixedTypes="0" containsString="0" containsNumber="1" containsInteger="1" minValue="81000" maxValue="120000" count="7">
        <n v="81000"/>
        <n v="110000"/>
        <n v="120000"/>
        <n v="104500"/>
        <n v="95000"/>
        <n v="90000"/>
        <n v="99000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  <x v="0"/>
  </r>
  <r>
    <x v="1"/>
    <x v="1"/>
    <x v="1"/>
    <x v="0"/>
    <x v="1"/>
    <x v="1"/>
    <x v="1"/>
  </r>
  <r>
    <x v="2"/>
    <x v="2"/>
    <x v="1"/>
    <x v="1"/>
    <x v="2"/>
    <x v="2"/>
    <x v="2"/>
  </r>
  <r>
    <x v="3"/>
    <x v="3"/>
    <x v="2"/>
    <x v="1"/>
    <x v="3"/>
    <x v="1"/>
    <x v="3"/>
  </r>
  <r>
    <x v="1"/>
    <x v="4"/>
    <x v="1"/>
    <x v="0"/>
    <x v="1"/>
    <x v="1"/>
    <x v="1"/>
  </r>
  <r>
    <x v="2"/>
    <x v="5"/>
    <x v="1"/>
    <x v="1"/>
    <x v="2"/>
    <x v="2"/>
    <x v="2"/>
  </r>
  <r>
    <x v="0"/>
    <x v="6"/>
    <x v="0"/>
    <x v="0"/>
    <x v="0"/>
    <x v="0"/>
    <x v="0"/>
  </r>
  <r>
    <x v="2"/>
    <x v="7"/>
    <x v="1"/>
    <x v="1"/>
    <x v="2"/>
    <x v="2"/>
    <x v="2"/>
  </r>
  <r>
    <x v="4"/>
    <x v="8"/>
    <x v="2"/>
    <x v="0"/>
    <x v="4"/>
    <x v="3"/>
    <x v="4"/>
  </r>
  <r>
    <x v="5"/>
    <x v="9"/>
    <x v="1"/>
    <x v="2"/>
    <x v="5"/>
    <x v="1"/>
    <x v="1"/>
  </r>
  <r>
    <x v="3"/>
    <x v="10"/>
    <x v="2"/>
    <x v="1"/>
    <x v="3"/>
    <x v="1"/>
    <x v="3"/>
  </r>
  <r>
    <x v="6"/>
    <x v="11"/>
    <x v="0"/>
    <x v="2"/>
    <x v="6"/>
    <x v="0"/>
    <x v="0"/>
  </r>
  <r>
    <x v="3"/>
    <x v="12"/>
    <x v="2"/>
    <x v="1"/>
    <x v="3"/>
    <x v="1"/>
    <x v="3"/>
  </r>
  <r>
    <x v="6"/>
    <x v="13"/>
    <x v="0"/>
    <x v="2"/>
    <x v="6"/>
    <x v="0"/>
    <x v="0"/>
  </r>
  <r>
    <x v="6"/>
    <x v="14"/>
    <x v="0"/>
    <x v="2"/>
    <x v="6"/>
    <x v="0"/>
    <x v="0"/>
  </r>
  <r>
    <x v="5"/>
    <x v="15"/>
    <x v="1"/>
    <x v="2"/>
    <x v="5"/>
    <x v="1"/>
    <x v="1"/>
  </r>
  <r>
    <x v="7"/>
    <x v="16"/>
    <x v="0"/>
    <x v="3"/>
    <x v="7"/>
    <x v="3"/>
    <x v="5"/>
  </r>
  <r>
    <x v="4"/>
    <x v="17"/>
    <x v="2"/>
    <x v="0"/>
    <x v="4"/>
    <x v="3"/>
    <x v="4"/>
  </r>
  <r>
    <x v="0"/>
    <x v="18"/>
    <x v="0"/>
    <x v="0"/>
    <x v="0"/>
    <x v="0"/>
    <x v="0"/>
  </r>
  <r>
    <x v="5"/>
    <x v="19"/>
    <x v="1"/>
    <x v="2"/>
    <x v="5"/>
    <x v="1"/>
    <x v="1"/>
  </r>
  <r>
    <x v="0"/>
    <x v="20"/>
    <x v="0"/>
    <x v="0"/>
    <x v="0"/>
    <x v="0"/>
    <x v="0"/>
  </r>
  <r>
    <x v="8"/>
    <x v="21"/>
    <x v="2"/>
    <x v="2"/>
    <x v="8"/>
    <x v="3"/>
    <x v="4"/>
  </r>
  <r>
    <x v="0"/>
    <x v="22"/>
    <x v="0"/>
    <x v="0"/>
    <x v="0"/>
    <x v="0"/>
    <x v="0"/>
  </r>
  <r>
    <x v="7"/>
    <x v="23"/>
    <x v="0"/>
    <x v="3"/>
    <x v="7"/>
    <x v="3"/>
    <x v="5"/>
  </r>
  <r>
    <x v="9"/>
    <x v="24"/>
    <x v="1"/>
    <x v="3"/>
    <x v="9"/>
    <x v="2"/>
    <x v="2"/>
  </r>
  <r>
    <x v="4"/>
    <x v="25"/>
    <x v="2"/>
    <x v="0"/>
    <x v="4"/>
    <x v="3"/>
    <x v="4"/>
  </r>
  <r>
    <x v="2"/>
    <x v="26"/>
    <x v="1"/>
    <x v="1"/>
    <x v="2"/>
    <x v="2"/>
    <x v="2"/>
  </r>
  <r>
    <x v="10"/>
    <x v="27"/>
    <x v="0"/>
    <x v="1"/>
    <x v="10"/>
    <x v="1"/>
    <x v="6"/>
  </r>
  <r>
    <x v="6"/>
    <x v="28"/>
    <x v="0"/>
    <x v="2"/>
    <x v="6"/>
    <x v="0"/>
    <x v="0"/>
  </r>
  <r>
    <x v="5"/>
    <x v="29"/>
    <x v="1"/>
    <x v="2"/>
    <x v="5"/>
    <x v="1"/>
    <x v="1"/>
  </r>
  <r>
    <x v="0"/>
    <x v="30"/>
    <x v="0"/>
    <x v="0"/>
    <x v="9"/>
    <x v="0"/>
    <x v="0"/>
  </r>
  <r>
    <x v="8"/>
    <x v="31"/>
    <x v="2"/>
    <x v="2"/>
    <x v="4"/>
    <x v="3"/>
    <x v="4"/>
  </r>
  <r>
    <x v="0"/>
    <x v="32"/>
    <x v="0"/>
    <x v="0"/>
    <x v="0"/>
    <x v="0"/>
    <x v="0"/>
  </r>
  <r>
    <x v="0"/>
    <x v="33"/>
    <x v="0"/>
    <x v="3"/>
    <x v="7"/>
    <x v="3"/>
    <x v="5"/>
  </r>
  <r>
    <x v="9"/>
    <x v="34"/>
    <x v="1"/>
    <x v="3"/>
    <x v="0"/>
    <x v="2"/>
    <x v="2"/>
  </r>
  <r>
    <x v="0"/>
    <x v="35"/>
    <x v="2"/>
    <x v="0"/>
    <x v="8"/>
    <x v="3"/>
    <x v="4"/>
  </r>
  <r>
    <x v="2"/>
    <x v="36"/>
    <x v="1"/>
    <x v="1"/>
    <x v="2"/>
    <x v="2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D0A055-421A-4E98-AE12-D73F7836D012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5:E21" firstHeaderRow="0" firstDataRow="1" firstDataCol="2" rowPageCount="1" colPageCount="1"/>
  <pivotFields count="8">
    <pivotField axis="axisRow" compact="0" showAll="0" sortType="ascending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>
      <items count="38">
        <item x="34"/>
        <item x="1"/>
        <item x="24"/>
        <item x="19"/>
        <item x="25"/>
        <item x="0"/>
        <item x="14"/>
        <item x="15"/>
        <item x="30"/>
        <item x="6"/>
        <item x="28"/>
        <item x="12"/>
        <item x="8"/>
        <item x="20"/>
        <item x="5"/>
        <item x="35"/>
        <item x="23"/>
        <item x="11"/>
        <item x="2"/>
        <item x="18"/>
        <item x="21"/>
        <item x="33"/>
        <item x="13"/>
        <item x="10"/>
        <item x="3"/>
        <item x="32"/>
        <item x="31"/>
        <item x="22"/>
        <item x="4"/>
        <item x="17"/>
        <item x="29"/>
        <item x="9"/>
        <item x="26"/>
        <item x="27"/>
        <item x="7"/>
        <item x="36"/>
        <item x="16"/>
        <item t="default"/>
      </items>
    </pivotField>
    <pivotField axis="axisPage" compact="0" showAll="0">
      <items count="4">
        <item x="0"/>
        <item x="2"/>
        <item x="1"/>
        <item t="default"/>
      </items>
    </pivotField>
    <pivotField compact="0" showAll="0"/>
    <pivotField compact="0" showAll="0"/>
    <pivotField dataField="1" compact="0" showAll="0"/>
    <pivotField compact="0" showAll="0"/>
    <pivotField axis="axisRow" compact="0" showAll="0">
      <items count="5">
        <item n="국어" x="2"/>
        <item n="국사" x="3"/>
        <item n="수학" x="1"/>
        <item n="영어" x="0"/>
        <item t="default"/>
      </items>
    </pivotField>
  </pivotFields>
  <rowFields count="2">
    <field x="7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" fld="1" subtotal="count" baseField="0" baseItem="0"/>
    <dataField name="평균 : 수강료" fld="5" subtotal="average" baseField="7" baseItem="0" numFmtId="42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2E9DE2-82BF-481A-A392-27E149B47266}" name="표1" displayName="표1" ref="A3:G17" totalsRowShown="0">
  <autoFilter ref="A3:G17" xr:uid="{0E2E9DE2-82BF-481A-A392-27E149B47266}"/>
  <tableColumns count="7">
    <tableColumn id="1" xr3:uid="{AD329D57-0EC6-49AA-9F2D-819E8D984C6D}" name="수강코드"/>
    <tableColumn id="2" xr3:uid="{B45EE58F-3A3B-41A0-A6BB-DACF18BDF3D7}" name="성명"/>
    <tableColumn id="3" xr3:uid="{1F0DC9D5-109D-4035-813C-417FD572A0BA}" name="학년"/>
    <tableColumn id="4" xr3:uid="{79D34FCC-8A64-4E51-A1F4-ACFE2AFFC7DF}" name="과목"/>
    <tableColumn id="5" xr3:uid="{C40C2D9B-12F3-441E-92BA-89716FE3E1B8}" name="담당강사"/>
    <tableColumn id="6" xr3:uid="{F172FD46-9E7F-40C4-9C8D-F10715AAEEB8}" name="수강료"/>
    <tableColumn id="7" xr3:uid="{EF413760-B87E-4ABB-A341-837CBDB081B0}" name="수강료할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48"/>
  <sheetViews>
    <sheetView topLeftCell="A13" zoomScaleNormal="100" zoomScaleSheetLayoutView="115" workbookViewId="0">
      <selection activeCell="M37" sqref="M37"/>
    </sheetView>
  </sheetViews>
  <sheetFormatPr defaultRowHeight="16.5"/>
  <cols>
    <col min="3" max="3" width="5.875" customWidth="1"/>
    <col min="5" max="5" width="10.875" bestFit="1" customWidth="1"/>
    <col min="6" max="7" width="12.87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18">
        <f t="shared" ref="G3:G32" si="0">IF(RIGHT(A3,1)="1",F3*90%,IF(RIGHT(A3,1)="2",F3*95%,F3))</f>
        <v>104500</v>
      </c>
    </row>
    <row r="4" spans="1:7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18">
        <f t="shared" si="0"/>
        <v>81000</v>
      </c>
    </row>
    <row r="5" spans="1:7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18">
        <f t="shared" si="0"/>
        <v>95000</v>
      </c>
    </row>
    <row r="6" spans="1:7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18">
        <f t="shared" si="0"/>
        <v>120000</v>
      </c>
    </row>
    <row r="7" spans="1:7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18">
        <f t="shared" si="0"/>
        <v>99000</v>
      </c>
    </row>
    <row r="8" spans="1:7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18">
        <f t="shared" si="0"/>
        <v>81000</v>
      </c>
    </row>
    <row r="9" spans="1:7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18">
        <f t="shared" si="0"/>
        <v>110000</v>
      </c>
    </row>
    <row r="10" spans="1:7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18">
        <f t="shared" si="0"/>
        <v>110000</v>
      </c>
    </row>
    <row r="11" spans="1:7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18">
        <f t="shared" si="0"/>
        <v>81000</v>
      </c>
    </row>
    <row r="12" spans="1:7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18">
        <f t="shared" si="0"/>
        <v>95000</v>
      </c>
    </row>
    <row r="13" spans="1:7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18">
        <f t="shared" si="0"/>
        <v>81000</v>
      </c>
    </row>
    <row r="14" spans="1:7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18">
        <f t="shared" si="0"/>
        <v>120000</v>
      </c>
    </row>
    <row r="15" spans="1:7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18">
        <f t="shared" si="0"/>
        <v>104500</v>
      </c>
    </row>
    <row r="16" spans="1:7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18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18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18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18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18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18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18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18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18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18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18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18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18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18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18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18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18">
        <f t="shared" si="0"/>
        <v>81000</v>
      </c>
    </row>
    <row r="34" spans="1:5">
      <c r="A34" s="8" t="s">
        <v>115</v>
      </c>
    </row>
    <row r="35" spans="1:5">
      <c r="A35" t="b">
        <f>OR(RIGHT(B3,1)="수",AND(D3&lt;&gt;"영어",C3=3))</f>
        <v>0</v>
      </c>
    </row>
    <row r="37" spans="1:5">
      <c r="A37" t="s">
        <v>116</v>
      </c>
      <c r="B37" t="s">
        <v>117</v>
      </c>
      <c r="C37" t="s">
        <v>118</v>
      </c>
      <c r="D37" t="s">
        <v>119</v>
      </c>
      <c r="E37" t="s">
        <v>120</v>
      </c>
    </row>
    <row r="38" spans="1:5">
      <c r="A38" s="1" t="s">
        <v>12</v>
      </c>
      <c r="B38" s="1">
        <v>1</v>
      </c>
      <c r="C38" s="1" t="s">
        <v>13</v>
      </c>
      <c r="D38" s="1" t="s">
        <v>14</v>
      </c>
      <c r="E38" s="2">
        <v>90000</v>
      </c>
    </row>
    <row r="39" spans="1:5">
      <c r="A39" s="1" t="s">
        <v>16</v>
      </c>
      <c r="B39" s="1">
        <v>2</v>
      </c>
      <c r="C39" s="1" t="s">
        <v>17</v>
      </c>
      <c r="D39" s="1" t="s">
        <v>18</v>
      </c>
      <c r="E39" s="2">
        <v>100000</v>
      </c>
    </row>
    <row r="40" spans="1:5">
      <c r="A40" s="1" t="s">
        <v>29</v>
      </c>
      <c r="B40" s="1">
        <v>3</v>
      </c>
      <c r="C40" s="1" t="s">
        <v>17</v>
      </c>
      <c r="D40" s="1" t="s">
        <v>30</v>
      </c>
      <c r="E40" s="2">
        <v>110000</v>
      </c>
    </row>
    <row r="41" spans="1:5">
      <c r="A41" s="1" t="s">
        <v>32</v>
      </c>
      <c r="B41" s="1">
        <v>3</v>
      </c>
      <c r="C41" s="1" t="s">
        <v>13</v>
      </c>
      <c r="D41" s="1" t="s">
        <v>33</v>
      </c>
      <c r="E41" s="2">
        <v>110000</v>
      </c>
    </row>
    <row r="42" spans="1:5">
      <c r="A42" s="1" t="s">
        <v>42</v>
      </c>
      <c r="B42" s="1">
        <v>3</v>
      </c>
      <c r="C42" s="1" t="s">
        <v>13</v>
      </c>
      <c r="D42" s="1" t="s">
        <v>33</v>
      </c>
      <c r="E42" s="2">
        <v>110000</v>
      </c>
    </row>
    <row r="43" spans="1:5">
      <c r="A43" s="1" t="s">
        <v>49</v>
      </c>
      <c r="B43" s="1">
        <v>3</v>
      </c>
      <c r="C43" s="1" t="s">
        <v>13</v>
      </c>
      <c r="D43" s="1" t="s">
        <v>33</v>
      </c>
      <c r="E43" s="2">
        <v>110000</v>
      </c>
    </row>
    <row r="44" spans="1:5">
      <c r="A44" s="1" t="s">
        <v>50</v>
      </c>
      <c r="B44" s="1">
        <v>3</v>
      </c>
      <c r="C44" s="1" t="s">
        <v>17</v>
      </c>
      <c r="D44" s="1" t="s">
        <v>30</v>
      </c>
      <c r="E44" s="2">
        <v>110000</v>
      </c>
    </row>
    <row r="45" spans="1:5">
      <c r="A45" s="1" t="s">
        <v>51</v>
      </c>
      <c r="B45" s="1">
        <v>3</v>
      </c>
      <c r="C45" s="1" t="s">
        <v>9</v>
      </c>
      <c r="D45" s="1" t="s">
        <v>21</v>
      </c>
      <c r="E45" s="2">
        <v>120000</v>
      </c>
    </row>
    <row r="46" spans="1:5">
      <c r="A46" s="1" t="s">
        <v>54</v>
      </c>
      <c r="B46" s="1">
        <v>3</v>
      </c>
      <c r="C46" s="1" t="s">
        <v>45</v>
      </c>
      <c r="D46" s="1" t="s">
        <v>55</v>
      </c>
      <c r="E46" s="2">
        <v>120000</v>
      </c>
    </row>
    <row r="47" spans="1:5">
      <c r="A47" s="1" t="s">
        <v>57</v>
      </c>
      <c r="B47" s="1">
        <v>1</v>
      </c>
      <c r="C47" s="1" t="s">
        <v>13</v>
      </c>
      <c r="D47" s="1" t="s">
        <v>14</v>
      </c>
      <c r="E47" s="2">
        <v>90000</v>
      </c>
    </row>
    <row r="48" spans="1:5">
      <c r="A48" s="1" t="s">
        <v>58</v>
      </c>
      <c r="B48" s="1">
        <v>3</v>
      </c>
      <c r="C48" s="1" t="s">
        <v>13</v>
      </c>
      <c r="D48" s="1" t="s">
        <v>33</v>
      </c>
      <c r="E48" s="2">
        <v>110000</v>
      </c>
    </row>
  </sheetData>
  <phoneticPr fontId="1" type="noConversion"/>
  <conditionalFormatting sqref="A3:G32">
    <cfRule type="expression" dxfId="0" priority="1">
      <formula>AND(MOD(ROW($A3),2)=0,$D3="국사")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workbookViewId="0">
      <selection activeCell="N13" sqref="N13"/>
    </sheetView>
  </sheetViews>
  <sheetFormatPr defaultRowHeight="16.5"/>
  <cols>
    <col min="1" max="1" width="5.375" customWidth="1"/>
    <col min="7" max="7" width="10.875" bestFit="1" customWidth="1"/>
    <col min="8" max="8" width="11" bestFit="1" customWidth="1"/>
    <col min="9" max="9" width="5.375" customWidth="1"/>
    <col min="10" max="10" width="12.375" customWidth="1"/>
    <col min="11" max="14" width="9.37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 t="str">
        <f>IF(LEFT(B4,1)="가","영어",IF(LEFT(B4,1)="나","수학",IF(LEFT(B4,1)="다","국어","국사")))</f>
        <v>국어</v>
      </c>
      <c r="F4" s="1" t="s">
        <v>27</v>
      </c>
      <c r="G4" s="5">
        <v>90000</v>
      </c>
      <c r="H4" s="5" cm="1">
        <f t="array" ref="H4">fn수강료할인(B4,G4)</f>
        <v>81000</v>
      </c>
      <c r="J4" s="1" t="s">
        <v>65</v>
      </c>
      <c r="K4" s="1">
        <f t="array" ref="K4">COUNT(IF((RIGHT($B$4:$B$33,1)=LEFT(K$3,1))*(LEFT($B$4:$B$33,1)=$J4),$D$4:$D$33))</f>
        <v>1</v>
      </c>
      <c r="L4" s="1">
        <f t="array" ref="L4">COUNT(IF((RIGHT($B$4:$B$33,1)=LEFT(L$3,1))*(LEFT($B$4:$B$33,1)=$J4),$D$4:$D$33))</f>
        <v>3</v>
      </c>
      <c r="M4" s="1">
        <f t="array" ref="M4">COUNT(IF((RIGHT($B$4:$B$33,1)=LEFT(M$3,1))*(LEFT($B$4:$B$33,1)=$J4),$D$4:$D$33))</f>
        <v>4</v>
      </c>
    </row>
    <row r="5" spans="2:14">
      <c r="B5" s="1" t="s">
        <v>28</v>
      </c>
      <c r="C5" s="1" t="s">
        <v>29</v>
      </c>
      <c r="D5" s="1">
        <v>3</v>
      </c>
      <c r="E5" s="1" t="str">
        <f t="shared" ref="E5:E33" si="0">IF(LEFT(B5,1)="가","영어",IF(LEFT(B5,1)="나","수학",IF(LEFT(B5,1)="다","국어","국사")))</f>
        <v>국어</v>
      </c>
      <c r="F5" s="1" t="s">
        <v>30</v>
      </c>
      <c r="G5" s="5">
        <v>110000</v>
      </c>
      <c r="H5" s="5" cm="1">
        <f t="array" ref="H5">fn수강료할인(B5,G5)</f>
        <v>110000</v>
      </c>
      <c r="J5" s="1" t="s">
        <v>66</v>
      </c>
      <c r="K5" s="1">
        <f t="array" ref="K5">COUNT(IF((RIGHT($B$4:$B$33,1)=LEFT(K$3,1))*(LEFT($B$4:$B$33,1)=$J5),$D$4:$D$33))</f>
        <v>2</v>
      </c>
      <c r="L5" s="1">
        <f t="array" ref="L5">COUNT(IF((RIGHT($B$4:$B$33,1)=LEFT(L$3,1))*(LEFT($B$4:$B$33,1)=$J5),$D$4:$D$33))</f>
        <v>0</v>
      </c>
      <c r="M5" s="1">
        <f t="array" ref="M5">COUNT(IF((RIGHT($B$4:$B$33,1)=LEFT(M$3,1))*(LEFT($B$4:$B$33,1)=$J5),$D$4:$D$33))</f>
        <v>1</v>
      </c>
    </row>
    <row r="6" spans="2:1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 cm="1">
        <f t="array" ref="H6">fn수강료할인(B6,G6)</f>
        <v>120000</v>
      </c>
      <c r="J6" s="1" t="s">
        <v>67</v>
      </c>
      <c r="K6" s="1">
        <f t="array" ref="K6">COUNT(IF((RIGHT($B$4:$B$33,1)=LEFT(K$3,1))*(LEFT($B$4:$B$33,1)=$J6),$D$4:$D$33))</f>
        <v>5</v>
      </c>
      <c r="L6" s="1">
        <f t="array" ref="L6">COUNT(IF((RIGHT($B$4:$B$33,1)=LEFT(L$3,1))*(LEFT($B$4:$B$33,1)=$J6),$D$4:$D$33))</f>
        <v>3</v>
      </c>
      <c r="M6" s="1">
        <f t="array" ref="M6">COUNT(IF((RIGHT($B$4:$B$33,1)=LEFT(M$3,1))*(LEFT($B$4:$B$33,1)=$J6),$D$4:$D$33))</f>
        <v>2</v>
      </c>
    </row>
    <row r="7" spans="2:1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 cm="1">
        <f t="array" ref="H7">fn수강료할인(B7,G7)</f>
        <v>104500</v>
      </c>
      <c r="J7" s="1" t="s">
        <v>68</v>
      </c>
      <c r="K7" s="1">
        <f t="array" ref="K7">COUNT(IF((RIGHT($B$4:$B$33,1)=LEFT(K$3,1))*(LEFT($B$4:$B$33,1)=$J7),$D$4:$D$33))</f>
        <v>4</v>
      </c>
      <c r="L7" s="1">
        <f t="array" ref="L7">COUNT(IF((RIGHT($B$4:$B$33,1)=LEFT(L$3,1))*(LEFT($B$4:$B$33,1)=$J7),$D$4:$D$33))</f>
        <v>1</v>
      </c>
      <c r="M7" s="1">
        <f t="array" ref="M7">COUNT(IF((RIGHT($B$4:$B$33,1)=LEFT(M$3,1))*(LEFT($B$4:$B$33,1)=$J7),$D$4:$D$33))</f>
        <v>4</v>
      </c>
    </row>
    <row r="8" spans="2:1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 cm="1">
        <f t="array" ref="H8">fn수강료할인(B8,G8)</f>
        <v>110000</v>
      </c>
    </row>
    <row r="9" spans="2:1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 cm="1">
        <f t="array" ref="H9">fn수강료할인(B9,G9)</f>
        <v>120000</v>
      </c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 cm="1">
        <f t="array" ref="H10">fn수강료할인(B10,G10)</f>
        <v>81000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 cm="1">
        <f t="array" ref="H11">fn수강료할인(B11,G11)</f>
        <v>120000</v>
      </c>
      <c r="J11" s="1"/>
      <c r="K11" s="1" t="s">
        <v>9</v>
      </c>
      <c r="L11" s="1" t="s">
        <v>45</v>
      </c>
      <c r="M11" s="1" t="s">
        <v>13</v>
      </c>
      <c r="N11" s="1" t="s">
        <v>142</v>
      </c>
    </row>
    <row r="12" spans="2:1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 cm="1">
        <f t="array" ref="H12">fn수강료할인(B12,G12)</f>
        <v>95000</v>
      </c>
      <c r="J12" s="3" t="s">
        <v>70</v>
      </c>
      <c r="K12" s="5">
        <f>DSUM($B$3:$H$33,$G$3,K$10:K$11)</f>
        <v>920000</v>
      </c>
      <c r="L12" s="5">
        <f t="shared" ref="L12:M12" si="1">DSUM($B$3:$H$33,$G$3,L$10:L$11)</f>
        <v>320000</v>
      </c>
      <c r="M12" s="5">
        <f t="shared" si="1"/>
        <v>900000</v>
      </c>
      <c r="N12" s="5">
        <f>DSUM($B$3:$H$33,$G$3,N$10:N$11)</f>
        <v>970000</v>
      </c>
    </row>
    <row r="13" spans="2:1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 cm="1">
        <f t="array" ref="H13">fn수강료할인(B13,G13)</f>
        <v>110000</v>
      </c>
      <c r="J13" s="3" t="s">
        <v>71</v>
      </c>
      <c r="K13" s="6">
        <f t="array" ref="K13">AVERAGE(IF($E$4:$E$33=K$11,$G$4:$G$33))</f>
        <v>115000</v>
      </c>
      <c r="L13" s="6">
        <f t="array" ref="L13">AVERAGE(IF($E$4:$E$33=L$11,$G$4:$G$33))</f>
        <v>106666.66666666667</v>
      </c>
      <c r="M13" s="6">
        <f t="array" ref="M13">AVERAGE(IF($E$4:$E$33=M$11,$G$4:$G$33))</f>
        <v>100000</v>
      </c>
      <c r="N13" s="6">
        <f t="array" ref="N13">AVERAGE(IF($E$4:$E$33=N$11,$G$4:$G$33))</f>
        <v>97000</v>
      </c>
    </row>
    <row r="14" spans="2:1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 cm="1">
        <f t="array" ref="H14">fn수강료할인(B14,G14)</f>
        <v>104500</v>
      </c>
    </row>
    <row r="15" spans="2:1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 cm="1">
        <f t="array" ref="H15">fn수강료할인(B15,G15)</f>
        <v>81000</v>
      </c>
    </row>
    <row r="16" spans="2:1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 cm="1">
        <f t="array" ref="H16">fn수강료할인(B16,G16)</f>
        <v>104500</v>
      </c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 cm="1">
        <f t="array" ref="H17">fn수강료할인(B17,G17)</f>
        <v>81000</v>
      </c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 cm="1">
        <f t="array" ref="H18">fn수강료할인(B18,G18)</f>
        <v>81000</v>
      </c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 cm="1">
        <f t="array" ref="H19">fn수강료할인(B19,G19)</f>
        <v>110000</v>
      </c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 cm="1">
        <f t="array" ref="H20">fn수강료할인(B20,G20)</f>
        <v>90000</v>
      </c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 cm="1">
        <f t="array" ref="H21">fn수강료할인(B21,G21)</f>
        <v>95000</v>
      </c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 cm="1">
        <f t="array" ref="H22">fn수강료할인(B22,G22)</f>
        <v>81000</v>
      </c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 cm="1">
        <f t="array" ref="H23">fn수강료할인(B23,G23)</f>
        <v>110000</v>
      </c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 cm="1">
        <f t="array" ref="H24">fn수강료할인(B24,G24)</f>
        <v>81000</v>
      </c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 cm="1">
        <f t="array" ref="H25">fn수강료할인(B25,G25)</f>
        <v>95000</v>
      </c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 cm="1">
        <f t="array" ref="H26">fn수강료할인(B26,G26)</f>
        <v>81000</v>
      </c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 cm="1">
        <f t="array" ref="H27">fn수강료할인(B27,G27)</f>
        <v>90000</v>
      </c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 cm="1">
        <f t="array" ref="H28">fn수강료할인(B28,G28)</f>
        <v>120000</v>
      </c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 cm="1">
        <f t="array" ref="H29">fn수강료할인(B29,G29)</f>
        <v>95000</v>
      </c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 cm="1">
        <f t="array" ref="H30">fn수강료할인(B30,G30)</f>
        <v>120000</v>
      </c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 cm="1">
        <f t="array" ref="H31">fn수강료할인(B31,G31)</f>
        <v>99000</v>
      </c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 cm="1">
        <f t="array" ref="H32">fn수강료할인(B32,G32)</f>
        <v>81000</v>
      </c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 cm="1">
        <f t="array" ref="H33">fn수강료할인(B33,G33)</f>
        <v>110000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D875E-6EAB-4DE5-B48B-D471741D87B4}">
  <sheetPr codeName="Sheet8"/>
  <dimension ref="A1:G17"/>
  <sheetViews>
    <sheetView workbookViewId="0">
      <selection activeCell="F50" sqref="F50"/>
    </sheetView>
  </sheetViews>
  <sheetFormatPr defaultRowHeight="16.5"/>
  <cols>
    <col min="1" max="1" width="11.25" bestFit="1" customWidth="1"/>
    <col min="2" max="4" width="9.125" bestFit="1" customWidth="1"/>
    <col min="5" max="5" width="11.25" bestFit="1" customWidth="1"/>
    <col min="6" max="6" width="9.375" bestFit="1" customWidth="1"/>
    <col min="7" max="7" width="13.25" bestFit="1" customWidth="1"/>
  </cols>
  <sheetData>
    <row r="1" spans="1:7">
      <c r="A1" s="24" t="s">
        <v>140</v>
      </c>
    </row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>
      <c r="A4" t="s">
        <v>25</v>
      </c>
      <c r="B4" t="s">
        <v>26</v>
      </c>
      <c r="C4">
        <v>1</v>
      </c>
      <c r="D4" t="s">
        <v>17</v>
      </c>
      <c r="E4" t="s">
        <v>27</v>
      </c>
      <c r="F4">
        <v>90000</v>
      </c>
      <c r="G4">
        <v>81000</v>
      </c>
    </row>
    <row r="5" spans="1:7">
      <c r="A5" t="s">
        <v>25</v>
      </c>
      <c r="B5" t="s">
        <v>136</v>
      </c>
      <c r="C5">
        <v>2</v>
      </c>
      <c r="D5" t="s">
        <v>17</v>
      </c>
      <c r="E5" t="s">
        <v>37</v>
      </c>
      <c r="F5">
        <v>100000</v>
      </c>
      <c r="G5">
        <v>95000</v>
      </c>
    </row>
    <row r="6" spans="1:7">
      <c r="A6" t="s">
        <v>25</v>
      </c>
      <c r="B6" t="s">
        <v>137</v>
      </c>
      <c r="C6">
        <v>1</v>
      </c>
      <c r="D6" t="s">
        <v>45</v>
      </c>
      <c r="E6" t="s">
        <v>46</v>
      </c>
      <c r="F6">
        <v>100000</v>
      </c>
      <c r="G6">
        <v>90000</v>
      </c>
    </row>
    <row r="7" spans="1:7">
      <c r="A7" t="s">
        <v>25</v>
      </c>
      <c r="B7" t="s">
        <v>138</v>
      </c>
      <c r="C7">
        <v>1</v>
      </c>
      <c r="D7" t="s">
        <v>17</v>
      </c>
      <c r="E7" t="s">
        <v>27</v>
      </c>
      <c r="F7">
        <v>90000</v>
      </c>
      <c r="G7">
        <v>81000</v>
      </c>
    </row>
    <row r="8" spans="1:7">
      <c r="A8" t="s">
        <v>25</v>
      </c>
      <c r="B8" t="s">
        <v>59</v>
      </c>
      <c r="C8">
        <v>1</v>
      </c>
      <c r="D8" t="s">
        <v>17</v>
      </c>
      <c r="E8" t="s">
        <v>27</v>
      </c>
      <c r="F8">
        <v>90000</v>
      </c>
      <c r="G8">
        <v>81000</v>
      </c>
    </row>
    <row r="9" spans="1:7">
      <c r="A9" t="s">
        <v>25</v>
      </c>
      <c r="B9" t="s">
        <v>139</v>
      </c>
      <c r="C9">
        <v>1</v>
      </c>
      <c r="D9" t="s">
        <v>17</v>
      </c>
      <c r="E9" t="s">
        <v>55</v>
      </c>
      <c r="F9">
        <v>90000</v>
      </c>
      <c r="G9">
        <v>81000</v>
      </c>
    </row>
    <row r="10" spans="1:7">
      <c r="A10" t="s">
        <v>25</v>
      </c>
      <c r="B10" t="s">
        <v>38</v>
      </c>
      <c r="C10">
        <v>1</v>
      </c>
      <c r="D10" t="s">
        <v>17</v>
      </c>
      <c r="E10" t="s">
        <v>27</v>
      </c>
      <c r="F10">
        <v>90000</v>
      </c>
      <c r="G10">
        <v>81000</v>
      </c>
    </row>
    <row r="11" spans="1:7">
      <c r="A11" t="s">
        <v>25</v>
      </c>
      <c r="B11" t="s">
        <v>34</v>
      </c>
      <c r="C11">
        <v>1</v>
      </c>
      <c r="D11" t="s">
        <v>17</v>
      </c>
      <c r="E11" t="s">
        <v>27</v>
      </c>
      <c r="F11">
        <v>90000</v>
      </c>
      <c r="G11">
        <v>81000</v>
      </c>
    </row>
    <row r="12" spans="1:7">
      <c r="A12" t="s">
        <v>25</v>
      </c>
      <c r="B12" t="s">
        <v>48</v>
      </c>
      <c r="C12">
        <v>1</v>
      </c>
      <c r="D12" t="s">
        <v>17</v>
      </c>
      <c r="E12" t="s">
        <v>27</v>
      </c>
      <c r="F12">
        <v>90000</v>
      </c>
      <c r="G12">
        <v>81000</v>
      </c>
    </row>
    <row r="13" spans="1:7">
      <c r="A13" t="s">
        <v>15</v>
      </c>
      <c r="B13" t="s">
        <v>16</v>
      </c>
      <c r="C13">
        <v>2</v>
      </c>
      <c r="D13" t="s">
        <v>17</v>
      </c>
      <c r="E13" t="s">
        <v>18</v>
      </c>
      <c r="F13">
        <v>100000</v>
      </c>
      <c r="G13">
        <v>95000</v>
      </c>
    </row>
    <row r="14" spans="1:7">
      <c r="A14" t="s">
        <v>15</v>
      </c>
      <c r="B14" t="s">
        <v>56</v>
      </c>
      <c r="C14">
        <v>2</v>
      </c>
      <c r="D14" t="s">
        <v>17</v>
      </c>
      <c r="E14" t="s">
        <v>18</v>
      </c>
      <c r="F14">
        <v>100000</v>
      </c>
      <c r="G14">
        <v>95000</v>
      </c>
    </row>
    <row r="15" spans="1:7">
      <c r="A15" t="s">
        <v>15</v>
      </c>
      <c r="B15" t="s">
        <v>47</v>
      </c>
      <c r="C15">
        <v>2</v>
      </c>
      <c r="D15" t="s">
        <v>17</v>
      </c>
      <c r="E15" t="s">
        <v>18</v>
      </c>
      <c r="F15">
        <v>100000</v>
      </c>
      <c r="G15">
        <v>95000</v>
      </c>
    </row>
    <row r="16" spans="1:7">
      <c r="A16" t="s">
        <v>28</v>
      </c>
      <c r="B16" t="s">
        <v>29</v>
      </c>
      <c r="C16">
        <v>3</v>
      </c>
      <c r="D16" t="s">
        <v>17</v>
      </c>
      <c r="E16" t="s">
        <v>30</v>
      </c>
      <c r="F16">
        <v>110000</v>
      </c>
      <c r="G16">
        <v>110000</v>
      </c>
    </row>
    <row r="17" spans="1:7">
      <c r="A17" t="s">
        <v>28</v>
      </c>
      <c r="B17" t="s">
        <v>50</v>
      </c>
      <c r="C17">
        <v>3</v>
      </c>
      <c r="D17" t="s">
        <v>17</v>
      </c>
      <c r="E17" t="s">
        <v>30</v>
      </c>
      <c r="F17">
        <v>110000</v>
      </c>
      <c r="G17">
        <v>110000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workbookViewId="0">
      <selection activeCell="D6" sqref="D6"/>
    </sheetView>
  </sheetViews>
  <sheetFormatPr defaultRowHeight="16.5"/>
  <cols>
    <col min="2" max="2" width="11.25" bestFit="1" customWidth="1"/>
    <col min="3" max="3" width="11" bestFit="1" customWidth="1"/>
    <col min="4" max="4" width="9" bestFit="1" customWidth="1"/>
    <col min="5" max="5" width="12.75" bestFit="1" customWidth="1"/>
    <col min="6" max="39" width="8.5" bestFit="1" customWidth="1"/>
    <col min="40" max="40" width="9.625" bestFit="1" customWidth="1"/>
  </cols>
  <sheetData>
    <row r="3" spans="2:5">
      <c r="B3" s="19" t="s">
        <v>2</v>
      </c>
      <c r="C3" t="s">
        <v>122</v>
      </c>
    </row>
    <row r="5" spans="2:5">
      <c r="B5" s="19" t="s">
        <v>123</v>
      </c>
      <c r="C5" s="19" t="s">
        <v>0</v>
      </c>
      <c r="D5" t="s">
        <v>124</v>
      </c>
      <c r="E5" t="s">
        <v>135</v>
      </c>
    </row>
    <row r="6" spans="2:5">
      <c r="B6" t="s">
        <v>17</v>
      </c>
      <c r="D6">
        <v>14</v>
      </c>
      <c r="E6" s="20">
        <v>96428.571428571435</v>
      </c>
    </row>
    <row r="7" spans="2:5">
      <c r="C7" t="s">
        <v>25</v>
      </c>
      <c r="D7">
        <v>9</v>
      </c>
      <c r="E7" s="20">
        <v>92222.222222222219</v>
      </c>
    </row>
    <row r="8" spans="2:5">
      <c r="C8" t="s">
        <v>15</v>
      </c>
      <c r="D8">
        <v>3</v>
      </c>
      <c r="E8" s="20">
        <v>100000</v>
      </c>
    </row>
    <row r="9" spans="2:5">
      <c r="C9" t="s">
        <v>28</v>
      </c>
      <c r="D9">
        <v>2</v>
      </c>
      <c r="E9" s="20">
        <v>110000</v>
      </c>
    </row>
    <row r="10" spans="2:5">
      <c r="B10" t="s">
        <v>13</v>
      </c>
      <c r="D10">
        <v>10</v>
      </c>
      <c r="E10" s="20">
        <v>100000</v>
      </c>
    </row>
    <row r="11" spans="2:5">
      <c r="C11" t="s">
        <v>11</v>
      </c>
      <c r="D11">
        <v>4</v>
      </c>
      <c r="E11" s="20">
        <v>90000</v>
      </c>
    </row>
    <row r="12" spans="2:5">
      <c r="C12" t="s">
        <v>35</v>
      </c>
      <c r="D12">
        <v>2</v>
      </c>
      <c r="E12" s="20">
        <v>100000</v>
      </c>
    </row>
    <row r="13" spans="2:5">
      <c r="C13" t="s">
        <v>31</v>
      </c>
      <c r="D13">
        <v>4</v>
      </c>
      <c r="E13" s="20">
        <v>110000</v>
      </c>
    </row>
    <row r="14" spans="2:5">
      <c r="B14" t="s">
        <v>45</v>
      </c>
      <c r="D14">
        <v>4</v>
      </c>
      <c r="E14" s="20">
        <v>110000</v>
      </c>
    </row>
    <row r="15" spans="2:5">
      <c r="C15" t="s">
        <v>43</v>
      </c>
      <c r="D15">
        <v>2</v>
      </c>
      <c r="E15" s="20">
        <v>100000</v>
      </c>
    </row>
    <row r="16" spans="2:5">
      <c r="C16" t="s">
        <v>53</v>
      </c>
      <c r="D16">
        <v>2</v>
      </c>
      <c r="E16" s="20">
        <v>120000</v>
      </c>
    </row>
    <row r="17" spans="2:5">
      <c r="B17" t="s">
        <v>9</v>
      </c>
      <c r="D17">
        <v>9</v>
      </c>
      <c r="E17" s="20">
        <v>115555.55555555556</v>
      </c>
    </row>
    <row r="18" spans="2:5">
      <c r="C18" t="s">
        <v>22</v>
      </c>
      <c r="D18">
        <v>1</v>
      </c>
      <c r="E18" s="20">
        <v>110000</v>
      </c>
    </row>
    <row r="19" spans="2:5">
      <c r="C19" t="s">
        <v>7</v>
      </c>
      <c r="D19">
        <v>3</v>
      </c>
      <c r="E19" s="20">
        <v>110000</v>
      </c>
    </row>
    <row r="20" spans="2:5">
      <c r="C20" t="s">
        <v>19</v>
      </c>
      <c r="D20">
        <v>5</v>
      </c>
      <c r="E20" s="20">
        <v>120000</v>
      </c>
    </row>
    <row r="21" spans="2:5">
      <c r="B21" t="s">
        <v>121</v>
      </c>
      <c r="D21">
        <v>37</v>
      </c>
      <c r="E21" s="20">
        <v>103513.51351351352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32"/>
  <sheetViews>
    <sheetView workbookViewId="0">
      <selection activeCell="B9" activeCellId="3" sqref="B21:B24 B15:B18 B3:B6 B9:B12"/>
    </sheetView>
  </sheetViews>
  <sheetFormatPr defaultRowHeight="16.5" outlineLevelRow="3"/>
  <cols>
    <col min="4" max="4" width="10.25" customWidth="1"/>
    <col min="5" max="5" width="10.875" bestFit="1" customWidth="1"/>
    <col min="6" max="6" width="12.125" customWidth="1"/>
    <col min="7" max="7" width="10.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>
      <c r="A7" s="1">
        <f>SUBTOTAL(3,A3:A6)</f>
        <v>4</v>
      </c>
      <c r="B7" s="21" t="s">
        <v>130</v>
      </c>
      <c r="C7" s="1"/>
      <c r="D7" s="1"/>
      <c r="E7" s="5"/>
      <c r="F7" s="1"/>
      <c r="G7" s="5"/>
    </row>
    <row r="8" spans="1:7" outlineLevel="1">
      <c r="A8" s="1"/>
      <c r="B8" s="21" t="s">
        <v>125</v>
      </c>
      <c r="C8" s="1"/>
      <c r="D8" s="1"/>
      <c r="E8" s="5"/>
      <c r="F8" s="1">
        <f>SUBTOTAL(1,F3:F6)</f>
        <v>214</v>
      </c>
      <c r="G8" s="5"/>
    </row>
    <row r="9" spans="1:7" outlineLevel="3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>
      <c r="A13" s="1">
        <f>SUBTOTAL(3,A9:A12)</f>
        <v>4</v>
      </c>
      <c r="B13" s="21" t="s">
        <v>131</v>
      </c>
      <c r="C13" s="1"/>
      <c r="D13" s="1"/>
      <c r="E13" s="5"/>
      <c r="F13" s="1"/>
      <c r="G13" s="5"/>
    </row>
    <row r="14" spans="1:7" outlineLevel="1">
      <c r="A14" s="1"/>
      <c r="B14" s="21" t="s">
        <v>126</v>
      </c>
      <c r="C14" s="1"/>
      <c r="D14" s="1"/>
      <c r="E14" s="5"/>
      <c r="F14" s="1">
        <f>SUBTOTAL(1,F9:F12)</f>
        <v>252.25</v>
      </c>
      <c r="G14" s="5"/>
    </row>
    <row r="15" spans="1:7" outlineLevel="3">
      <c r="A15" s="1" t="s">
        <v>82</v>
      </c>
      <c r="B15" s="1">
        <v>100</v>
      </c>
      <c r="C15" s="1">
        <v>76</v>
      </c>
      <c r="D15" s="1">
        <v>300</v>
      </c>
      <c r="E15" s="5">
        <v>26400</v>
      </c>
      <c r="F15" s="1">
        <v>249</v>
      </c>
      <c r="G15" s="5">
        <v>6573600</v>
      </c>
    </row>
    <row r="16" spans="1:7" outlineLevel="3">
      <c r="A16" s="1" t="s">
        <v>79</v>
      </c>
      <c r="B16" s="1">
        <v>100</v>
      </c>
      <c r="C16" s="1">
        <v>26</v>
      </c>
      <c r="D16" s="1">
        <v>250</v>
      </c>
      <c r="E16" s="5">
        <v>24750</v>
      </c>
      <c r="F16" s="1">
        <v>213</v>
      </c>
      <c r="G16" s="5">
        <v>5271750</v>
      </c>
    </row>
    <row r="17" spans="1:7" outlineLevel="3">
      <c r="A17" s="1" t="s">
        <v>81</v>
      </c>
      <c r="B17" s="1">
        <v>100</v>
      </c>
      <c r="C17" s="1">
        <v>55</v>
      </c>
      <c r="D17" s="1">
        <v>200</v>
      </c>
      <c r="E17" s="5">
        <v>42550</v>
      </c>
      <c r="F17" s="1">
        <v>213</v>
      </c>
      <c r="G17" s="5">
        <v>9063150</v>
      </c>
    </row>
    <row r="18" spans="1:7" outlineLevel="3">
      <c r="A18" s="1" t="s">
        <v>80</v>
      </c>
      <c r="B18" s="1">
        <v>100</v>
      </c>
      <c r="C18" s="1">
        <v>64</v>
      </c>
      <c r="D18" s="1">
        <v>250</v>
      </c>
      <c r="E18" s="5">
        <v>35780</v>
      </c>
      <c r="F18" s="1">
        <v>241</v>
      </c>
      <c r="G18" s="5">
        <v>8622980</v>
      </c>
    </row>
    <row r="19" spans="1:7" outlineLevel="2">
      <c r="A19" s="1">
        <f>SUBTOTAL(3,A15:A18)</f>
        <v>4</v>
      </c>
      <c r="B19" s="21" t="s">
        <v>132</v>
      </c>
      <c r="C19" s="1"/>
      <c r="D19" s="1"/>
      <c r="E19" s="5"/>
      <c r="F19" s="1"/>
      <c r="G19" s="5"/>
    </row>
    <row r="20" spans="1:7" outlineLevel="1">
      <c r="A20" s="1"/>
      <c r="B20" s="21" t="s">
        <v>127</v>
      </c>
      <c r="C20" s="1"/>
      <c r="D20" s="1"/>
      <c r="E20" s="5"/>
      <c r="F20" s="1">
        <f>SUBTOTAL(1,F15:F18)</f>
        <v>229</v>
      </c>
      <c r="G20" s="5"/>
    </row>
    <row r="21" spans="1:7" outlineLevel="3">
      <c r="A21" s="1" t="s">
        <v>82</v>
      </c>
      <c r="B21" s="1">
        <v>105</v>
      </c>
      <c r="C21" s="1">
        <v>63</v>
      </c>
      <c r="D21" s="1">
        <v>250</v>
      </c>
      <c r="E21" s="5">
        <v>26400</v>
      </c>
      <c r="F21" s="1">
        <v>258</v>
      </c>
      <c r="G21" s="5">
        <v>6811200</v>
      </c>
    </row>
    <row r="22" spans="1:7" outlineLevel="3">
      <c r="A22" s="1" t="s">
        <v>79</v>
      </c>
      <c r="B22" s="1">
        <v>105</v>
      </c>
      <c r="C22" s="1">
        <v>85</v>
      </c>
      <c r="D22" s="1">
        <v>200</v>
      </c>
      <c r="E22" s="5">
        <v>24750</v>
      </c>
      <c r="F22" s="1">
        <v>259</v>
      </c>
      <c r="G22" s="5">
        <v>6410250</v>
      </c>
    </row>
    <row r="23" spans="1:7" outlineLevel="3">
      <c r="A23" s="1" t="s">
        <v>81</v>
      </c>
      <c r="B23" s="1">
        <v>105</v>
      </c>
      <c r="C23" s="1">
        <v>86</v>
      </c>
      <c r="D23" s="1">
        <v>150</v>
      </c>
      <c r="E23" s="5">
        <v>42550</v>
      </c>
      <c r="F23" s="1">
        <v>186</v>
      </c>
      <c r="G23" s="5">
        <v>7914300</v>
      </c>
    </row>
    <row r="24" spans="1:7" outlineLevel="3">
      <c r="A24" s="1" t="s">
        <v>80</v>
      </c>
      <c r="B24" s="1">
        <v>105</v>
      </c>
      <c r="C24" s="1">
        <v>29</v>
      </c>
      <c r="D24" s="1">
        <v>150</v>
      </c>
      <c r="E24" s="5">
        <v>35780</v>
      </c>
      <c r="F24" s="1">
        <v>153</v>
      </c>
      <c r="G24" s="5">
        <v>5474340</v>
      </c>
    </row>
    <row r="25" spans="1:7" outlineLevel="2">
      <c r="A25" s="8">
        <f>SUBTOTAL(3,A21:A24)</f>
        <v>4</v>
      </c>
      <c r="B25" s="23" t="s">
        <v>133</v>
      </c>
      <c r="C25" s="8"/>
      <c r="D25" s="8"/>
      <c r="E25" s="22"/>
      <c r="F25" s="8"/>
      <c r="G25" s="22"/>
    </row>
    <row r="26" spans="1:7" outlineLevel="1">
      <c r="A26" s="8"/>
      <c r="B26" s="23" t="s">
        <v>128</v>
      </c>
      <c r="C26" s="8"/>
      <c r="D26" s="8"/>
      <c r="E26" s="22"/>
      <c r="F26" s="8">
        <f>SUBTOTAL(1,F21:F24)</f>
        <v>214</v>
      </c>
      <c r="G26" s="22"/>
    </row>
    <row r="27" spans="1:7">
      <c r="A27" s="8">
        <f>SUBTOTAL(3,A3:A24)</f>
        <v>16</v>
      </c>
      <c r="B27" s="23" t="s">
        <v>134</v>
      </c>
      <c r="C27" s="8"/>
      <c r="D27" s="8"/>
      <c r="E27" s="22"/>
      <c r="F27" s="8"/>
      <c r="G27" s="22"/>
    </row>
    <row r="28" spans="1:7">
      <c r="A28" s="8"/>
      <c r="B28" s="23" t="s">
        <v>129</v>
      </c>
      <c r="C28" s="8"/>
      <c r="D28" s="8"/>
      <c r="E28" s="22"/>
      <c r="F28" s="8">
        <f>SUBTOTAL(1,F3:F24)</f>
        <v>227.3125</v>
      </c>
      <c r="G28" s="22"/>
    </row>
    <row r="29" spans="1:7" outlineLevel="2">
      <c r="A29" s="8">
        <f>SUBTOTAL(3,A24:A24)</f>
        <v>1</v>
      </c>
      <c r="B29" s="23" t="s">
        <v>133</v>
      </c>
      <c r="C29" s="8"/>
      <c r="D29" s="8"/>
      <c r="E29" s="22"/>
      <c r="F29" s="8"/>
      <c r="G29" s="22"/>
    </row>
    <row r="30" spans="1:7" outlineLevel="1">
      <c r="A30" s="8"/>
      <c r="B30" s="23" t="s">
        <v>128</v>
      </c>
      <c r="C30" s="8"/>
      <c r="D30" s="8"/>
      <c r="E30" s="22"/>
      <c r="F30" s="8">
        <f>SUBTOTAL(1,F24:F24)</f>
        <v>153</v>
      </c>
      <c r="G30" s="22"/>
    </row>
    <row r="31" spans="1:7">
      <c r="A31" s="8">
        <f>SUBTOTAL(3,A3:A24)</f>
        <v>16</v>
      </c>
      <c r="B31" s="23" t="s">
        <v>134</v>
      </c>
      <c r="C31" s="8"/>
      <c r="D31" s="8"/>
      <c r="E31" s="22"/>
      <c r="F31" s="8"/>
      <c r="G31" s="22"/>
    </row>
    <row r="32" spans="1:7">
      <c r="A32" s="8"/>
      <c r="B32" s="23" t="s">
        <v>129</v>
      </c>
      <c r="C32" s="8"/>
      <c r="D32" s="8"/>
      <c r="E32" s="22"/>
      <c r="F32" s="8">
        <f>SUBTOTAL(1,F3:F24)</f>
        <v>227.3125</v>
      </c>
      <c r="G32" s="22"/>
    </row>
  </sheetData>
  <sortState xmlns:xlrd2="http://schemas.microsoft.com/office/spreadsheetml/2017/richdata2" ref="A3:G57">
    <sortCondition ref="B3:B24"/>
    <sortCondition ref="A3:A24"/>
  </sortState>
  <phoneticPr fontId="1" type="noConversion"/>
  <dataValidations count="2">
    <dataValidation type="custom" allowBlank="1" showInputMessage="1" showErrorMessage="1" sqref="A23 A3 A4 A5 A6 A9 A10 A11 A12 A15 A16 A17 A18 A21 A22 A24" xr:uid="{F021E54E-C6B1-447B-81B4-D2E9C6223FF6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" promptTitle="입력방법" prompt="5단위로 입력하십시오." sqref="B21:B24 B15:B18 B3:B6 B9:B12" xr:uid="{FF2468F5-B872-40AA-BBE5-CAEC13D409FE}">
      <formula1>MOD(B3,5)=0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workbookViewId="0">
      <selection activeCell="P21" sqref="P21"/>
    </sheetView>
  </sheetViews>
  <sheetFormatPr defaultRowHeight="16.5"/>
  <cols>
    <col min="2" max="2" width="12.625" customWidth="1"/>
    <col min="3" max="5" width="10.87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>
      <selection activeCell="C4" sqref="C4:E8"/>
    </sheetView>
  </sheetViews>
  <sheetFormatPr defaultRowHeight="16.5"/>
  <cols>
    <col min="1" max="1" width="3.625" customWidth="1"/>
    <col min="2" max="2" width="10.87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25">
        <v>272000</v>
      </c>
      <c r="D4" s="25">
        <v>324000</v>
      </c>
      <c r="E4" s="25">
        <v>99000</v>
      </c>
    </row>
    <row r="5" spans="2:5">
      <c r="B5" s="1" t="s">
        <v>10</v>
      </c>
      <c r="C5" s="25">
        <v>364000</v>
      </c>
      <c r="D5" s="25">
        <v>81000</v>
      </c>
      <c r="E5" s="25">
        <v>192000</v>
      </c>
    </row>
    <row r="6" spans="2:5">
      <c r="B6" s="1" t="s">
        <v>33</v>
      </c>
      <c r="C6" s="25">
        <v>203000</v>
      </c>
      <c r="D6" s="25">
        <v>486000</v>
      </c>
      <c r="E6" s="25">
        <v>486000</v>
      </c>
    </row>
    <row r="7" spans="2:5">
      <c r="B7" s="1" t="s">
        <v>14</v>
      </c>
      <c r="C7" s="25">
        <v>323000</v>
      </c>
      <c r="D7" s="25">
        <v>70000</v>
      </c>
      <c r="E7" s="25">
        <v>486000</v>
      </c>
    </row>
    <row r="8" spans="2:5">
      <c r="B8" s="1" t="s">
        <v>27</v>
      </c>
      <c r="C8" s="25">
        <v>381000</v>
      </c>
      <c r="D8" s="25">
        <v>120000</v>
      </c>
      <c r="E8" s="25">
        <v>81000</v>
      </c>
    </row>
  </sheetData>
  <phoneticPr fontId="1" type="noConversion"/>
  <conditionalFormatting sqref="B4:B8">
    <cfRule type="colorScale" priority="11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10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9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8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7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6">
      <colorScale>
        <cfvo type="min"/>
        <cfvo type="percent" val="50"/>
        <cfvo type="max"/>
        <color rgb="FFF8696B"/>
        <color theme="0"/>
        <color rgb="FF0070C0"/>
      </colorScale>
    </cfRule>
  </conditionalFormatting>
  <conditionalFormatting sqref="C4:E8">
    <cfRule type="colorScale" priority="3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4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5">
      <colorScale>
        <cfvo type="min"/>
        <cfvo type="percent" val="50"/>
        <cfvo type="max"/>
        <color rgb="FFF8696B"/>
        <color theme="0"/>
        <color rgb="FF0070C0"/>
      </colorScale>
    </cfRule>
  </conditionalFormatting>
  <conditionalFormatting sqref="B4:E8">
    <cfRule type="colorScale" priority="2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1">
      <colorScale>
        <cfvo type="min"/>
        <cfvo type="percent" val="5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0" r:id="rId3" name="Button 2">
              <controlPr defaultSize="0" print="0" autoFill="0" autoPict="0" macro="[0]!색조보기">
                <anchor moveWithCells="1" siz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5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4" name="Button 3">
              <controlPr defaultSize="0" print="0" autoFill="0" autoPict="0" macro="[0]!서식적용">
                <anchor moveWithCells="1" siz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tabSelected="1" workbookViewId="0">
      <selection activeCell="J33" sqref="J33"/>
    </sheetView>
  </sheetViews>
  <sheetFormatPr defaultRowHeight="16.5"/>
  <cols>
    <col min="6" max="6" width="9.375" bestFit="1" customWidth="1"/>
    <col min="12" max="12" width="10.375" customWidth="1"/>
  </cols>
  <sheetData>
    <row r="2" spans="1:12" ht="17.25" thickBot="1">
      <c r="A2" t="s">
        <v>63</v>
      </c>
      <c r="B2" s="7"/>
      <c r="C2" s="26" t="s">
        <v>143</v>
      </c>
      <c r="I2" t="s">
        <v>88</v>
      </c>
    </row>
    <row r="3" spans="1:12" ht="17.25" thickTop="1">
      <c r="A3" s="8" t="s">
        <v>89</v>
      </c>
      <c r="B3" s="8" t="s">
        <v>2</v>
      </c>
      <c r="C3" s="8" t="s">
        <v>0</v>
      </c>
      <c r="D3" s="8" t="s">
        <v>3</v>
      </c>
      <c r="E3" s="8" t="s">
        <v>4</v>
      </c>
      <c r="F3" s="8" t="s">
        <v>90</v>
      </c>
      <c r="I3" s="9" t="s">
        <v>0</v>
      </c>
      <c r="J3" s="10" t="s">
        <v>3</v>
      </c>
      <c r="K3" s="10" t="s">
        <v>4</v>
      </c>
      <c r="L3" s="11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2">
        <v>100000</v>
      </c>
      <c r="I4" s="13" t="s">
        <v>92</v>
      </c>
      <c r="J4" s="1" t="s">
        <v>17</v>
      </c>
      <c r="K4" s="1" t="s">
        <v>93</v>
      </c>
      <c r="L4" s="14">
        <v>100000</v>
      </c>
    </row>
    <row r="5" spans="1:12">
      <c r="A5" t="s">
        <v>141</v>
      </c>
      <c r="B5" t="s">
        <v>85</v>
      </c>
      <c r="C5" t="s">
        <v>92</v>
      </c>
      <c r="D5" t="s">
        <v>17</v>
      </c>
      <c r="E5" t="s">
        <v>17</v>
      </c>
      <c r="F5" t="s">
        <v>17</v>
      </c>
      <c r="I5" s="13" t="s">
        <v>94</v>
      </c>
      <c r="J5" s="1" t="s">
        <v>95</v>
      </c>
      <c r="K5" s="1" t="s">
        <v>96</v>
      </c>
      <c r="L5" s="14">
        <v>110000</v>
      </c>
    </row>
    <row r="6" spans="1:12">
      <c r="A6" t="s">
        <v>141</v>
      </c>
      <c r="B6" t="s">
        <v>85</v>
      </c>
      <c r="C6" t="s">
        <v>92</v>
      </c>
      <c r="D6" t="s">
        <v>17</v>
      </c>
      <c r="E6" t="s">
        <v>17</v>
      </c>
      <c r="F6" t="s">
        <v>17</v>
      </c>
      <c r="I6" s="13" t="s">
        <v>97</v>
      </c>
      <c r="J6" s="1" t="s">
        <v>13</v>
      </c>
      <c r="K6" s="1" t="s">
        <v>98</v>
      </c>
      <c r="L6" s="14">
        <v>100000</v>
      </c>
    </row>
    <row r="7" spans="1:12">
      <c r="I7" s="13" t="s">
        <v>99</v>
      </c>
      <c r="J7" s="1" t="s">
        <v>100</v>
      </c>
      <c r="K7" s="1" t="s">
        <v>101</v>
      </c>
      <c r="L7" s="14">
        <v>100000</v>
      </c>
    </row>
    <row r="8" spans="1:12">
      <c r="I8" s="13" t="s">
        <v>102</v>
      </c>
      <c r="J8" s="1" t="s">
        <v>9</v>
      </c>
      <c r="K8" s="1" t="s">
        <v>103</v>
      </c>
      <c r="L8" s="14">
        <v>120000</v>
      </c>
    </row>
    <row r="9" spans="1:12">
      <c r="I9" s="13" t="s">
        <v>104</v>
      </c>
      <c r="J9" s="1" t="s">
        <v>105</v>
      </c>
      <c r="K9" s="1" t="s">
        <v>106</v>
      </c>
      <c r="L9" s="14">
        <v>120000</v>
      </c>
    </row>
    <row r="10" spans="1:12">
      <c r="I10" s="13" t="s">
        <v>107</v>
      </c>
      <c r="J10" s="1" t="s">
        <v>45</v>
      </c>
      <c r="K10" s="1" t="s">
        <v>108</v>
      </c>
      <c r="L10" s="14">
        <v>110000</v>
      </c>
    </row>
    <row r="11" spans="1:12">
      <c r="I11" s="13" t="s">
        <v>109</v>
      </c>
      <c r="J11" s="1" t="s">
        <v>110</v>
      </c>
      <c r="K11" s="1" t="s">
        <v>111</v>
      </c>
      <c r="L11" s="14">
        <v>100000</v>
      </c>
    </row>
    <row r="12" spans="1:12" ht="17.25" thickBot="1">
      <c r="I12" s="15" t="s">
        <v>112</v>
      </c>
      <c r="J12" s="16" t="s">
        <v>113</v>
      </c>
      <c r="K12" s="16" t="s">
        <v>114</v>
      </c>
      <c r="L12" s="17">
        <v>100000</v>
      </c>
    </row>
    <row r="13" spans="1:12" ht="17.25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428625</xdr:colOff>
                <xdr:row>0</xdr:row>
                <xdr:rowOff>47625</xdr:rowOff>
              </from>
              <to>
                <xdr:col>5</xdr:col>
                <xdr:colOff>685800</xdr:colOff>
                <xdr:row>1</xdr:row>
                <xdr:rowOff>171450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국어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진식 송</cp:lastModifiedBy>
  <dcterms:created xsi:type="dcterms:W3CDTF">2023-08-09T00:13:15Z</dcterms:created>
  <dcterms:modified xsi:type="dcterms:W3CDTF">2025-01-22T09:56:03Z</dcterms:modified>
</cp:coreProperties>
</file>