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 2024 내가산책\02 최신기출유형\08회\"/>
    </mc:Choice>
  </mc:AlternateContent>
  <xr:revisionPtr revIDLastSave="0" documentId="13_ncr:1_{9BEA5F03-41DC-42B9-BC36-396FA0526A13}" xr6:coauthVersionLast="47" xr6:coauthVersionMax="47" xr10:uidLastSave="{00000000-0000-0000-0000-000000000000}"/>
  <bookViews>
    <workbookView xWindow="-120" yWindow="-120" windowWidth="29040" windowHeight="15720" activeTab="6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" i="1" l="1"/>
  <c r="H4" i="3" a="1"/>
  <c r="H5" i="3" a="1"/>
  <c r="H11" i="3" a="1"/>
  <c r="H17" i="3" a="1"/>
  <c r="H23" i="3" a="1"/>
  <c r="H29" i="3" a="1"/>
  <c r="H19" i="3" a="1"/>
  <c r="H14" i="3" a="1"/>
  <c r="H32" i="3" a="1"/>
  <c r="H15" i="3" a="1"/>
  <c r="H16" i="3" a="1"/>
  <c r="H34" i="3" a="1"/>
  <c r="H13" i="3" a="1"/>
  <c r="H20" i="3" a="1"/>
  <c r="H9" i="3" a="1"/>
  <c r="H22" i="3" a="1"/>
  <c r="H6" i="3" a="1"/>
  <c r="H12" i="3" a="1"/>
  <c r="H18" i="3" a="1"/>
  <c r="H24" i="3" a="1"/>
  <c r="H30" i="3" a="1"/>
  <c r="H25" i="3" a="1"/>
  <c r="H31" i="3" a="1"/>
  <c r="H8" i="3" a="1"/>
  <c r="H21" i="3" a="1"/>
  <c r="H33" i="3" a="1"/>
  <c r="H10" i="3" a="1"/>
  <c r="H7" i="3" a="1"/>
  <c r="H26" i="3" a="1"/>
  <c r="H27" i="3" a="1"/>
  <c r="H28" i="3" a="1"/>
  <c r="H4" i="3" l="1"/>
  <c r="H28" i="3"/>
  <c r="H27" i="3"/>
  <c r="H26" i="3"/>
  <c r="H7" i="3"/>
  <c r="H10" i="3"/>
  <c r="H33" i="3"/>
  <c r="H21" i="3"/>
  <c r="H8" i="3"/>
  <c r="H31" i="3"/>
  <c r="H25" i="3"/>
  <c r="H30" i="3"/>
  <c r="H24" i="3"/>
  <c r="H18" i="3"/>
  <c r="H12" i="3"/>
  <c r="H6" i="3"/>
  <c r="H22" i="3"/>
  <c r="H9" i="3"/>
  <c r="H20" i="3"/>
  <c r="H13" i="3"/>
  <c r="H34" i="3"/>
  <c r="H16" i="3"/>
  <c r="H15" i="3"/>
  <c r="H32" i="3"/>
  <c r="H14" i="3"/>
  <c r="H19" i="3"/>
  <c r="H29" i="3"/>
  <c r="H23" i="3"/>
  <c r="H17" i="3"/>
  <c r="H11" i="3"/>
  <c r="H5" i="3"/>
  <c r="L4" i="3" a="1"/>
  <c r="L4" i="3" s="1"/>
  <c r="M4" i="3" a="1"/>
  <c r="M4" i="3" s="1"/>
  <c r="L5" i="3" a="1"/>
  <c r="L5" i="3" s="1"/>
  <c r="M5" i="3" a="1"/>
  <c r="M5" i="3" s="1"/>
  <c r="L6" i="3" a="1"/>
  <c r="L6" i="3" s="1"/>
  <c r="M6" i="3" a="1"/>
  <c r="M6" i="3" s="1"/>
  <c r="L7" i="3" a="1"/>
  <c r="L7" i="3" s="1"/>
  <c r="M7" i="3" a="1"/>
  <c r="M7" i="3" s="1"/>
  <c r="K5" i="3" a="1"/>
  <c r="K5" i="3" s="1"/>
  <c r="K6" i="3" a="1"/>
  <c r="K6" i="3" s="1"/>
  <c r="K7" i="3" a="1"/>
  <c r="K7" i="3" s="1"/>
  <c r="K4" i="3" a="1"/>
  <c r="K4" i="3" s="1"/>
  <c r="L13" i="3" a="1"/>
  <c r="L13" i="3"/>
  <c r="M13" i="3" a="1"/>
  <c r="M13" i="3" s="1"/>
  <c r="N13" i="3" a="1"/>
  <c r="N13" i="3" s="1"/>
  <c r="K13" i="3" a="1"/>
  <c r="K13" i="3" s="1"/>
  <c r="L12" i="3" a="1"/>
  <c r="L12" i="3" s="1"/>
  <c r="M12" i="3" a="1"/>
  <c r="M12" i="3" s="1"/>
  <c r="N12" i="3" a="1"/>
  <c r="N12" i="3" s="1"/>
  <c r="K12" i="3" a="1"/>
  <c r="K12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25" i="5"/>
  <c r="A19" i="5"/>
  <c r="A13" i="5"/>
  <c r="A7" i="5"/>
  <c r="A27" i="5" s="1"/>
  <c r="F26" i="5"/>
  <c r="F20" i="5"/>
  <c r="F14" i="5"/>
  <c r="F8" i="5"/>
  <c r="F28" i="5" s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C65441-29C7-48AC-B05A-7E5591DFFE46}" sourceFile="C:\길벗컴활1급기출 2024 내가산책\02 최신기출유형\08회\수강현황.accdb" keepAlive="1" name="수강현황" type="5" refreshedVersion="8" background="1">
    <dbPr connection="Provider=Microsoft.ACE.OLEDB.12.0;User ID=Admin;Data Source=C:\길벗컴활1급기출 2024 내가산책\02 최신기출유형\08회\수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1학기강의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<sst xmlns="http://schemas.openxmlformats.org/spreadsheetml/2006/main" count="468" uniqueCount="138">
  <si>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</si>
  <si>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</si>
  <si>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</si>
  <si>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</si>
  <si>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</si>
  <si>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</si>
  <si>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</si>
  <si>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</si>
  <si>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</si>
  <si>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</si>
  <si>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</si>
  <si>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</si>
  <si>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</si>
  <si>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</si>
  <si>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</si>
  <si>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</si>
  <si>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</si>
  <si>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</si>
  <si>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</si>
  <si>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</si>
  <si>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</si>
  <si>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</si>
  <si>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</si>
  <si>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</si>
  <si>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</si>
  <si>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</si>
  <si>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</si>
  <si>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</si>
  <si>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</si>
  <si>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</si>
  <si>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</si>
  <si>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</si>
  <si>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</si>
  <si>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</si>
  <si>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</si>
  <si>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</si>
  <si>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</si>
  <si>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</si>
  <si>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</si>
  <si>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</si>
  <si>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</si>
  <si>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</si>
  <si>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</si>
  <si>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</si>
  <si>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</si>
  <si>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</si>
  <si>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</si>
  <si>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</si>
  <si>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</si>
  <si>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</si>
  <si>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</si>
  <si>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</si>
  <si>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</si>
  <si>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</si>
  <si>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</si>
  <si>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</si>
  <si>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</si>
  <si>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</si>
  <si>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</si>
  <si>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</si>
  <si>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</si>
  <si>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</si>
  <si>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</si>
  <si>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</si>
  <si>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</si>
  <si>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</si>
  <si>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</si>
  <si>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</si>
  <si>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</si>
  <si>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</si>
  <si>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</si>
  <si>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</si>
  <si>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</si>
  <si>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</si>
  <si>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</si>
  <si>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</si>
  <si>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</si>
  <si>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</si>
  <si>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</si>
  <si>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</si>
  <si>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</si>
  <si>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</si>
  <si>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</si>
  <si>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</si>
  <si>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</si>
  <si>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</si>
  <si>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</si>
  <si>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</si>
  <si>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</si>
  <si>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</si>
  <si>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</si>
  <si>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</si>
  <si>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</si>
  <si>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</si>
  <si>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</si>
  <si>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</si>
  <si>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</si>
  <si>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</si>
  <si>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</si>
  <si>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</si>
  <si>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</si>
  <si>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</si>
  <si>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</si>
  <si>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</si>
  <si>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</si>
  <si>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</si>
  <si>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</si>
  <si>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</si>
  <si>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</si>
  <si>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</si>
  <si>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</si>
  <si>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</si>
  <si>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</si>
  <si>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</si>
  <si>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</si>
  <si>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</si>
  <si>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</si>
  <si>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</si>
  <si>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</si>
  <si>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</si>
  <si>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</si>
  <si>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</si>
  <si>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</si>
  <si>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</si>
  <si>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</si>
  <si>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</si>
  <si>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(모두)</t>
  </si>
  <si>
    <t>총합계</t>
  </si>
  <si>
    <t>수강코드2</t>
  </si>
  <si>
    <t>수강생수</t>
  </si>
  <si>
    <t>평균 : 수강료</t>
  </si>
  <si>
    <t>명호준</t>
  </si>
  <si>
    <t>양민경</t>
  </si>
  <si>
    <t>이미철</t>
  </si>
  <si>
    <t>김영진</t>
  </si>
  <si>
    <t>OR(RIGHT(B3,1)="수",AND(D3&lt;&gt;"영어",C3=3))</t>
  </si>
  <si>
    <t>OR(RIGHT(A3,1)="수", AND(D3="영어",C3=3) )</t>
  </si>
  <si>
    <t>수강내역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</si>
</sst>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#&quot;십&quot;#&quot;만&quot;#,&quot;천&quot;&quot;원&quot;;#&quot;만&quot;#,&quot;천&quot;&quot;원&quot;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177" fontId="0" fillId="0" borderId="1" xfId="2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5" fillId="0" borderId="0" xfId="0" applyFo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9-4742-A2B6-F6EA1DF87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5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5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0</xdr:row>
          <xdr:rowOff>47625</xdr:rowOff>
        </xdr:from>
        <xdr:to>
          <xdr:col>5</xdr:col>
          <xdr:colOff>685800</xdr:colOff>
          <xdr:row>1</xdr:row>
          <xdr:rowOff>171450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bi" refreshedDate="45531.634576041666" backgroundQuery="1" createdVersion="8" refreshedVersion="8" minRefreshableVersion="3" recordCount="37" xr:uid="{1A9BF84B-8B9B-4818-BCA1-475E98775F0C}">
  <cacheSource type="external" connectionId="1"/>
  <cacheFields count="8">
    <cacheField name="수강코드" numFmtId="0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7"/>
    </cacheField>
    <cacheField name="성명" numFmtId="0">
      <sharedItems/>
    </cacheField>
    <cacheField name="학년" numFmtId="0">
      <sharedItems containsSemiMixedTypes="0" containsString="0" containsNumber="1" containsInteger="1" minValue="1" maxValue="3" count="3">
        <n v="1"/>
        <n v="3"/>
        <n v="2"/>
      </sharedItems>
    </cacheField>
    <cacheField name="과목" numFmtId="0">
      <sharedItems count="4">
        <s v="국어"/>
        <s v="영어"/>
        <s v="국사"/>
        <s v="수학"/>
      </sharedItems>
    </cacheField>
    <cacheField name="담당강사" numFmtId="0">
      <sharedItems count="11">
        <s v="정희진"/>
        <s v="유삼순"/>
        <s v="강진주"/>
        <s v="김원선"/>
        <s v="고민두"/>
        <s v="신길동"/>
        <s v="이정철"/>
        <s v="황민규"/>
        <s v="노정현"/>
        <s v="이호섭"/>
        <s v="김진민"/>
      </sharedItems>
    </cacheField>
    <cacheField name="수강료" numFmtId="0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료할인" numFmtId="0">
      <sharedItems containsSemiMixedTypes="0" containsString="0" containsNumber="1" containsInteger="1" minValue="81000" maxValue="120000" count="7">
        <n v="81000"/>
        <n v="110000"/>
        <n v="120000"/>
        <n v="104500"/>
        <n v="95000"/>
        <n v="90000"/>
        <n v="99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  <x v="0"/>
    <x v="0"/>
    <x v="0"/>
  </r>
  <r>
    <x v="1"/>
    <s v="강민성"/>
    <x v="1"/>
    <x v="0"/>
    <x v="1"/>
    <x v="1"/>
    <x v="1"/>
  </r>
  <r>
    <x v="2"/>
    <s v="배인숙"/>
    <x v="1"/>
    <x v="1"/>
    <x v="2"/>
    <x v="2"/>
    <x v="2"/>
  </r>
  <r>
    <x v="3"/>
    <s v="윤은혜"/>
    <x v="2"/>
    <x v="1"/>
    <x v="3"/>
    <x v="1"/>
    <x v="3"/>
  </r>
  <r>
    <x v="1"/>
    <s v="정민수"/>
    <x v="1"/>
    <x v="0"/>
    <x v="1"/>
    <x v="1"/>
    <x v="1"/>
  </r>
  <r>
    <x v="2"/>
    <s v="김희수"/>
    <x v="1"/>
    <x v="1"/>
    <x v="2"/>
    <x v="2"/>
    <x v="2"/>
  </r>
  <r>
    <x v="0"/>
    <s v="김원중"/>
    <x v="0"/>
    <x v="0"/>
    <x v="0"/>
    <x v="0"/>
    <x v="0"/>
  </r>
  <r>
    <x v="2"/>
    <s v="진민진"/>
    <x v="1"/>
    <x v="1"/>
    <x v="2"/>
    <x v="2"/>
    <x v="2"/>
  </r>
  <r>
    <x v="4"/>
    <s v="김현수"/>
    <x v="2"/>
    <x v="0"/>
    <x v="4"/>
    <x v="3"/>
    <x v="4"/>
  </r>
  <r>
    <x v="5"/>
    <s v="정창영"/>
    <x v="1"/>
    <x v="2"/>
    <x v="5"/>
    <x v="1"/>
    <x v="1"/>
  </r>
  <r>
    <x v="3"/>
    <s v="우강철"/>
    <x v="2"/>
    <x v="1"/>
    <x v="3"/>
    <x v="1"/>
    <x v="3"/>
  </r>
  <r>
    <x v="6"/>
    <s v="박호준"/>
    <x v="0"/>
    <x v="2"/>
    <x v="6"/>
    <x v="0"/>
    <x v="0"/>
  </r>
  <r>
    <x v="3"/>
    <s v="김진호"/>
    <x v="2"/>
    <x v="1"/>
    <x v="3"/>
    <x v="1"/>
    <x v="3"/>
  </r>
  <r>
    <x v="6"/>
    <s v="여현수"/>
    <x v="0"/>
    <x v="2"/>
    <x v="6"/>
    <x v="0"/>
    <x v="0"/>
  </r>
  <r>
    <x v="6"/>
    <s v="김여진"/>
    <x v="0"/>
    <x v="2"/>
    <x v="6"/>
    <x v="0"/>
    <x v="0"/>
  </r>
  <r>
    <x v="5"/>
    <s v="김연지"/>
    <x v="1"/>
    <x v="2"/>
    <x v="5"/>
    <x v="1"/>
    <x v="1"/>
  </r>
  <r>
    <x v="7"/>
    <s v="현나현"/>
    <x v="0"/>
    <x v="3"/>
    <x v="7"/>
    <x v="3"/>
    <x v="5"/>
  </r>
  <r>
    <x v="4"/>
    <s v="정상영"/>
    <x v="2"/>
    <x v="0"/>
    <x v="4"/>
    <x v="3"/>
    <x v="4"/>
  </r>
  <r>
    <x v="0"/>
    <s v="송우선"/>
    <x v="0"/>
    <x v="0"/>
    <x v="0"/>
    <x v="0"/>
    <x v="0"/>
  </r>
  <r>
    <x v="5"/>
    <s v="강일신"/>
    <x v="1"/>
    <x v="2"/>
    <x v="5"/>
    <x v="1"/>
    <x v="1"/>
  </r>
  <r>
    <x v="0"/>
    <s v="김호준"/>
    <x v="0"/>
    <x v="0"/>
    <x v="0"/>
    <x v="0"/>
    <x v="0"/>
  </r>
  <r>
    <x v="8"/>
    <s v="송진윤"/>
    <x v="2"/>
    <x v="2"/>
    <x v="8"/>
    <x v="3"/>
    <x v="4"/>
  </r>
  <r>
    <x v="0"/>
    <s v="장원길"/>
    <x v="0"/>
    <x v="0"/>
    <x v="0"/>
    <x v="0"/>
    <x v="0"/>
  </r>
  <r>
    <x v="7"/>
    <s v="민경성"/>
    <x v="0"/>
    <x v="3"/>
    <x v="7"/>
    <x v="3"/>
    <x v="5"/>
  </r>
  <r>
    <x v="9"/>
    <s v="강병규"/>
    <x v="1"/>
    <x v="3"/>
    <x v="9"/>
    <x v="2"/>
    <x v="2"/>
  </r>
  <r>
    <x v="4"/>
    <s v="김대호"/>
    <x v="2"/>
    <x v="0"/>
    <x v="4"/>
    <x v="3"/>
    <x v="4"/>
  </r>
  <r>
    <x v="2"/>
    <s v="조영상"/>
    <x v="1"/>
    <x v="1"/>
    <x v="2"/>
    <x v="2"/>
    <x v="2"/>
  </r>
  <r>
    <x v="10"/>
    <s v="지상렬"/>
    <x v="0"/>
    <x v="1"/>
    <x v="10"/>
    <x v="1"/>
    <x v="6"/>
  </r>
  <r>
    <x v="6"/>
    <s v="김준수"/>
    <x v="0"/>
    <x v="2"/>
    <x v="6"/>
    <x v="0"/>
    <x v="0"/>
  </r>
  <r>
    <x v="5"/>
    <s v="정윤호"/>
    <x v="1"/>
    <x v="2"/>
    <x v="5"/>
    <x v="1"/>
    <x v="1"/>
  </r>
  <r>
    <x v="0"/>
    <s v="김영진"/>
    <x v="0"/>
    <x v="0"/>
    <x v="9"/>
    <x v="0"/>
    <x v="0"/>
  </r>
  <r>
    <x v="8"/>
    <s v="이성진"/>
    <x v="2"/>
    <x v="2"/>
    <x v="4"/>
    <x v="3"/>
    <x v="4"/>
  </r>
  <r>
    <x v="0"/>
    <s v="이미철"/>
    <x v="0"/>
    <x v="0"/>
    <x v="0"/>
    <x v="0"/>
    <x v="0"/>
  </r>
  <r>
    <x v="0"/>
    <s v="양민경"/>
    <x v="0"/>
    <x v="3"/>
    <x v="7"/>
    <x v="3"/>
    <x v="5"/>
  </r>
  <r>
    <x v="9"/>
    <s v="강동성"/>
    <x v="1"/>
    <x v="3"/>
    <x v="0"/>
    <x v="2"/>
    <x v="2"/>
  </r>
  <r>
    <x v="0"/>
    <s v="명호준"/>
    <x v="2"/>
    <x v="0"/>
    <x v="8"/>
    <x v="3"/>
    <x v="4"/>
  </r>
  <r>
    <x v="2"/>
    <s v="한송진"/>
    <x v="1"/>
    <x v="1"/>
    <x v="2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48C2DF-5376-412B-AF49-D162FE9CE9B4}" name="피벗 테이블1" cacheId="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8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compact="0" showAll="0"/>
    <pivotField compact="0" showAll="0"/>
    <pivotField dataField="1" compact="0" showAll="0"/>
    <pivotField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7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7" baseItem="0"/>
    <dataField name="평균 : 수강료" fld="5" subtotal="average" baseField="7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91F9BE-9C8B-41AA-95B0-6FCAB0C9F5BF}" name="표1" displayName="표1" ref="A1:G15" totalsRowShown="0">
  <autoFilter ref="A1:G15" xr:uid="{D891F9BE-9C8B-41AA-95B0-6FCAB0C9F5BF}"/>
  <tableColumns count="7">
    <tableColumn id="1" xr3:uid="{17246681-ED6F-4132-88DD-C374A12F4483}" name="수강코드"/>
    <tableColumn id="2" xr3:uid="{BD7AEEA7-5F9C-4098-8847-8F2C7A4E5D67}" name="성명"/>
    <tableColumn id="3" xr3:uid="{90C5A834-C8B4-41BE-B6F0-461D5D973950}" name="학년"/>
    <tableColumn id="4" xr3:uid="{A8833FC6-5449-41FC-B0B7-170DC66C4135}" name="과목"/>
    <tableColumn id="5" xr3:uid="{8909C2D6-4D6B-4C3F-A169-399B8A3C054D}" name="담당강사"/>
    <tableColumn id="6" xr3:uid="{F3D524F0-B18A-484F-B245-22FC24093AA8}" name="수강료"/>
    <tableColumn id="7" xr3:uid="{66AC2641-39A7-4C85-BB7A-4EF513DCF9CE}" name="수강료할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J48"/>
  <sheetViews>
    <sheetView topLeftCell="A25" zoomScaleNormal="100" zoomScaleSheetLayoutView="115" workbookViewId="0">
      <selection activeCell="H47" sqref="H47"/>
    </sheetView>
  </sheetViews>
  <sheetFormatPr defaultRowHeight="16.5"/>
  <cols>
    <col min="3" max="3" width="5.875" customWidth="1"/>
    <col min="5" max="5" width="10.875" bestFit="1" customWidth="1"/>
    <col min="6" max="7" width="12.8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8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8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8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8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8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8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8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8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8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8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8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8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8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8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8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8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8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8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8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8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8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8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8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8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8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8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8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8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8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8">
        <f t="shared" si="0"/>
        <v>81000</v>
      </c>
    </row>
    <row r="34" spans="1:10">
      <c r="A34" s="17" t="s">
        <v>115</v>
      </c>
    </row>
    <row r="35" spans="1:10">
      <c r="A35" t="b">
        <f>OR(RIGHT(B3,1)="수", AND(D3&lt;&gt;"영어",C3=3) )</f>
        <v>0</v>
      </c>
    </row>
    <row r="37" spans="1:10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  <c r="J37" t="s">
        <v>135</v>
      </c>
    </row>
    <row r="38" spans="1:10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  <c r="J38" t="s">
        <v>136</v>
      </c>
    </row>
    <row r="39" spans="1:10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10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10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10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10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10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10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10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10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10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phoneticPr fontId="1" type="noConversion"/>
  <conditionalFormatting sqref="A3:G32">
    <cfRule type="expression" dxfId="0" priority="1">
      <formula>(MOD(ROW(),2)=0)*($D3="국사")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4"/>
  <sheetViews>
    <sheetView workbookViewId="0">
      <selection activeCell="J21" sqref="J21"/>
    </sheetView>
  </sheetViews>
  <sheetFormatPr defaultRowHeight="16.5"/>
  <cols>
    <col min="1" max="1" width="5.375" customWidth="1"/>
    <col min="7" max="7" width="10.875" bestFit="1" customWidth="1"/>
    <col min="8" max="8" width="11" bestFit="1" customWidth="1"/>
    <col min="9" max="9" width="5.375" customWidth="1"/>
    <col min="10" max="10" width="12.375" customWidth="1"/>
    <col min="11" max="14" width="9.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 IF( (LEFT($B$4:$B$33,1)=$J4)*(RIGHT($B$4:$B$33,1)*1=K$3),1))</f>
        <v>1</v>
      </c>
      <c r="L4" s="1">
        <f t="array" ref="L4">COUNT( IF( (LEFT($B$4:$B$33,1)=$J4)*(RIGHT($B$4:$B$33,1)*1=L$3),1))</f>
        <v>3</v>
      </c>
      <c r="M4" s="1">
        <f t="array" ref="M4">COUNT( IF( (LEFT($B$4:$B$33,1)=$J4)*(RIGHT($B$4:$B$33,1)*1=M$3),1))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 IF( (LEFT($B$4:$B$33,1)=$J5)*(RIGHT($B$4:$B$33,1)*1=K$3),1))</f>
        <v>2</v>
      </c>
      <c r="L5" s="1">
        <f t="array" ref="L5">COUNT( IF( (LEFT($B$4:$B$33,1)=$J5)*(RIGHT($B$4:$B$33,1)*1=L$3),1))</f>
        <v>0</v>
      </c>
      <c r="M5" s="1">
        <f t="array" ref="M5">COUNT( IF( (LEFT($B$4:$B$33,1)=$J5)*(RIGHT($B$4:$B$33,1)*1=M$3),1))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 IF( (LEFT($B$4:$B$33,1)=$J6)*(RIGHT($B$4:$B$33,1)*1=K$3),1))</f>
        <v>5</v>
      </c>
      <c r="L6" s="1">
        <f t="array" ref="L6">COUNT( IF( (LEFT($B$4:$B$33,1)=$J6)*(RIGHT($B$4:$B$33,1)*1=L$3),1))</f>
        <v>3</v>
      </c>
      <c r="M6" s="1">
        <f t="array" ref="M6">COUNT( IF( (LEFT($B$4:$B$33,1)=$J6)*(RIGHT($B$4:$B$33,1)*1=M$3),1))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 IF( (LEFT($B$4:$B$33,1)=$J7)*(RIGHT($B$4:$B$33,1)*1=K$3),1))</f>
        <v>4</v>
      </c>
      <c r="L7" s="1">
        <f t="array" ref="L7">COUNT( IF( (LEFT($B$4:$B$33,1)=$J7)*(RIGHT($B$4:$B$33,1)*1=L$3),1))</f>
        <v>1</v>
      </c>
      <c r="M7" s="1">
        <f t="array" ref="M7">COUNT( IF( (LEFT($B$4:$B$33,1)=$J7)*(RIGHT($B$4:$B$33,1)*1=M$3),1))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 t="array" ref="K12">DSUM($B$3:$H$33,$G$3,K$10:K$11)</f>
        <v>920000</v>
      </c>
      <c r="L12" s="5">
        <f t="array" ref="L12">DSUM($B$3:$H$33,$G$3,L$10:L$11)</f>
        <v>320000</v>
      </c>
      <c r="M12" s="5">
        <f t="array" ref="M12">DSUM($B$3:$H$33,$G$3,M$10:M$11)</f>
        <v>900000</v>
      </c>
      <c r="N12" s="5">
        <f t="array" ref="N12">DSUM($B$3:$H$33,$G$3,N$10:N$11)</f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AVERAGE(IF($E$4:$E$33=K$11,$G$4:$G$33))</f>
        <v>115000</v>
      </c>
      <c r="L13" s="6">
        <f t="array" ref="L13">AVERAGE(IF($E$4:$E$33=L$11,$G$4:$G$33))</f>
        <v>106666.66666666667</v>
      </c>
      <c r="M13" s="6">
        <f t="array" ref="M13">AVERAGE(IF($E$4:$E$33=M$11,$G$4:$G$33))</f>
        <v>100000</v>
      </c>
      <c r="N13" s="6">
        <f t="array" ref="N13">AVERAGE(IF($E$4:$E$33=N$11,$G$4:$G$33))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  <row r="34" spans="2:8">
      <c r="H34" s="5" cm="1">
        <f t="array" ref="H34">fn수강료할인(B34,G34)</f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E6E74-064C-4B80-9E33-6B3836142393}">
  <sheetPr codeName="Sheet8"/>
  <dimension ref="A1:G15"/>
  <sheetViews>
    <sheetView workbookViewId="0">
      <selection activeCell="F29" sqref="F29"/>
    </sheetView>
  </sheetViews>
  <sheetFormatPr defaultRowHeight="16.5"/>
  <cols>
    <col min="1" max="1" width="10.25" customWidth="1"/>
    <col min="5" max="5" width="10.25" customWidth="1"/>
    <col min="7" max="7" width="12.1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25</v>
      </c>
      <c r="B2" t="s">
        <v>26</v>
      </c>
      <c r="C2">
        <v>1</v>
      </c>
      <c r="D2" t="s">
        <v>17</v>
      </c>
      <c r="E2" t="s">
        <v>27</v>
      </c>
      <c r="F2">
        <v>90000</v>
      </c>
      <c r="G2">
        <v>81000</v>
      </c>
    </row>
    <row r="3" spans="1:7">
      <c r="A3" t="s">
        <v>25</v>
      </c>
      <c r="B3" t="s">
        <v>131</v>
      </c>
      <c r="C3">
        <v>2</v>
      </c>
      <c r="D3" t="s">
        <v>17</v>
      </c>
      <c r="E3" t="s">
        <v>37</v>
      </c>
      <c r="F3">
        <v>100000</v>
      </c>
      <c r="G3">
        <v>95000</v>
      </c>
    </row>
    <row r="4" spans="1:7">
      <c r="A4" t="s">
        <v>25</v>
      </c>
      <c r="B4" t="s">
        <v>132</v>
      </c>
      <c r="C4">
        <v>1</v>
      </c>
      <c r="D4" t="s">
        <v>45</v>
      </c>
      <c r="E4" t="s">
        <v>46</v>
      </c>
      <c r="F4">
        <v>100000</v>
      </c>
      <c r="G4">
        <v>90000</v>
      </c>
    </row>
    <row r="5" spans="1:7">
      <c r="A5" t="s">
        <v>25</v>
      </c>
      <c r="B5" t="s">
        <v>133</v>
      </c>
      <c r="C5">
        <v>1</v>
      </c>
      <c r="D5" t="s">
        <v>17</v>
      </c>
      <c r="E5" t="s">
        <v>27</v>
      </c>
      <c r="F5">
        <v>90000</v>
      </c>
      <c r="G5">
        <v>81000</v>
      </c>
    </row>
    <row r="6" spans="1:7">
      <c r="A6" t="s">
        <v>25</v>
      </c>
      <c r="B6" t="s">
        <v>59</v>
      </c>
      <c r="C6">
        <v>1</v>
      </c>
      <c r="D6" t="s">
        <v>17</v>
      </c>
      <c r="E6" t="s">
        <v>27</v>
      </c>
      <c r="F6">
        <v>90000</v>
      </c>
      <c r="G6">
        <v>81000</v>
      </c>
    </row>
    <row r="7" spans="1:7">
      <c r="A7" t="s">
        <v>25</v>
      </c>
      <c r="B7" t="s">
        <v>134</v>
      </c>
      <c r="C7">
        <v>1</v>
      </c>
      <c r="D7" t="s">
        <v>17</v>
      </c>
      <c r="E7" t="s">
        <v>55</v>
      </c>
      <c r="F7">
        <v>90000</v>
      </c>
      <c r="G7">
        <v>81000</v>
      </c>
    </row>
    <row r="8" spans="1:7">
      <c r="A8" t="s">
        <v>25</v>
      </c>
      <c r="B8" t="s">
        <v>38</v>
      </c>
      <c r="C8">
        <v>1</v>
      </c>
      <c r="D8" t="s">
        <v>17</v>
      </c>
      <c r="E8" t="s">
        <v>27</v>
      </c>
      <c r="F8">
        <v>90000</v>
      </c>
      <c r="G8">
        <v>81000</v>
      </c>
    </row>
    <row r="9" spans="1:7">
      <c r="A9" t="s">
        <v>25</v>
      </c>
      <c r="B9" t="s">
        <v>34</v>
      </c>
      <c r="C9">
        <v>1</v>
      </c>
      <c r="D9" t="s">
        <v>17</v>
      </c>
      <c r="E9" t="s">
        <v>27</v>
      </c>
      <c r="F9">
        <v>90000</v>
      </c>
      <c r="G9">
        <v>81000</v>
      </c>
    </row>
    <row r="10" spans="1:7">
      <c r="A10" t="s">
        <v>25</v>
      </c>
      <c r="B10" t="s">
        <v>48</v>
      </c>
      <c r="C10">
        <v>1</v>
      </c>
      <c r="D10" t="s">
        <v>17</v>
      </c>
      <c r="E10" t="s">
        <v>27</v>
      </c>
      <c r="F10">
        <v>90000</v>
      </c>
      <c r="G10">
        <v>81000</v>
      </c>
    </row>
    <row r="11" spans="1:7">
      <c r="A11" t="s">
        <v>15</v>
      </c>
      <c r="B11" t="s">
        <v>16</v>
      </c>
      <c r="C11">
        <v>2</v>
      </c>
      <c r="D11" t="s">
        <v>17</v>
      </c>
      <c r="E11" t="s">
        <v>18</v>
      </c>
      <c r="F11">
        <v>100000</v>
      </c>
      <c r="G11">
        <v>95000</v>
      </c>
    </row>
    <row r="12" spans="1:7">
      <c r="A12" t="s">
        <v>15</v>
      </c>
      <c r="B12" t="s">
        <v>56</v>
      </c>
      <c r="C12">
        <v>2</v>
      </c>
      <c r="D12" t="s">
        <v>17</v>
      </c>
      <c r="E12" t="s">
        <v>18</v>
      </c>
      <c r="F12">
        <v>100000</v>
      </c>
      <c r="G12">
        <v>95000</v>
      </c>
    </row>
    <row r="13" spans="1:7">
      <c r="A13" t="s">
        <v>15</v>
      </c>
      <c r="B13" t="s">
        <v>47</v>
      </c>
      <c r="C13">
        <v>2</v>
      </c>
      <c r="D13" t="s">
        <v>17</v>
      </c>
      <c r="E13" t="s">
        <v>18</v>
      </c>
      <c r="F13">
        <v>100000</v>
      </c>
      <c r="G13">
        <v>95000</v>
      </c>
    </row>
    <row r="14" spans="1:7">
      <c r="A14" t="s">
        <v>28</v>
      </c>
      <c r="B14" t="s">
        <v>29</v>
      </c>
      <c r="C14">
        <v>3</v>
      </c>
      <c r="D14" t="s">
        <v>17</v>
      </c>
      <c r="E14" t="s">
        <v>30</v>
      </c>
      <c r="F14">
        <v>110000</v>
      </c>
      <c r="G14">
        <v>110000</v>
      </c>
    </row>
    <row r="15" spans="1:7">
      <c r="A15" t="s">
        <v>28</v>
      </c>
      <c r="B15" t="s">
        <v>50</v>
      </c>
      <c r="C15">
        <v>3</v>
      </c>
      <c r="D15" t="s">
        <v>17</v>
      </c>
      <c r="E15" t="s">
        <v>30</v>
      </c>
      <c r="F15">
        <v>110000</v>
      </c>
      <c r="G15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D6" sqref="D6"/>
    </sheetView>
  </sheetViews>
  <sheetFormatPr defaultRowHeight="16.5"/>
  <cols>
    <col min="2" max="2" width="11.25" bestFit="1" customWidth="1"/>
    <col min="3" max="3" width="11" bestFit="1" customWidth="1"/>
    <col min="4" max="4" width="9" bestFit="1" customWidth="1"/>
    <col min="5" max="5" width="12.75" bestFit="1" customWidth="1"/>
  </cols>
  <sheetData>
    <row r="3" spans="2:5">
      <c r="B3" s="24" t="s">
        <v>2</v>
      </c>
      <c r="C3" t="s">
        <v>126</v>
      </c>
    </row>
    <row r="5" spans="2:5">
      <c r="B5" s="24" t="s">
        <v>128</v>
      </c>
      <c r="C5" s="24" t="s">
        <v>0</v>
      </c>
      <c r="D5" t="s">
        <v>129</v>
      </c>
      <c r="E5" t="s">
        <v>130</v>
      </c>
    </row>
    <row r="6" spans="2:5">
      <c r="B6" t="s">
        <v>17</v>
      </c>
      <c r="D6" s="25">
        <v>14</v>
      </c>
      <c r="E6" s="26">
        <v>96428.571428571435</v>
      </c>
    </row>
    <row r="7" spans="2:5">
      <c r="C7" t="s">
        <v>25</v>
      </c>
      <c r="D7" s="25">
        <v>9</v>
      </c>
      <c r="E7" s="26">
        <v>92222.222222222219</v>
      </c>
    </row>
    <row r="8" spans="2:5">
      <c r="C8" t="s">
        <v>15</v>
      </c>
      <c r="D8" s="25">
        <v>3</v>
      </c>
      <c r="E8" s="26">
        <v>100000</v>
      </c>
    </row>
    <row r="9" spans="2:5">
      <c r="C9" t="s">
        <v>28</v>
      </c>
      <c r="D9" s="25">
        <v>2</v>
      </c>
      <c r="E9" s="26">
        <v>110000</v>
      </c>
    </row>
    <row r="10" spans="2:5">
      <c r="B10" t="s">
        <v>13</v>
      </c>
      <c r="D10" s="25">
        <v>10</v>
      </c>
      <c r="E10" s="26">
        <v>100000</v>
      </c>
    </row>
    <row r="11" spans="2:5">
      <c r="C11" t="s">
        <v>11</v>
      </c>
      <c r="D11" s="25">
        <v>4</v>
      </c>
      <c r="E11" s="26">
        <v>90000</v>
      </c>
    </row>
    <row r="12" spans="2:5">
      <c r="C12" t="s">
        <v>35</v>
      </c>
      <c r="D12" s="25">
        <v>2</v>
      </c>
      <c r="E12" s="26">
        <v>100000</v>
      </c>
    </row>
    <row r="13" spans="2:5">
      <c r="C13" t="s">
        <v>31</v>
      </c>
      <c r="D13" s="25">
        <v>4</v>
      </c>
      <c r="E13" s="26">
        <v>110000</v>
      </c>
    </row>
    <row r="14" spans="2:5">
      <c r="B14" t="s">
        <v>45</v>
      </c>
      <c r="D14" s="25">
        <v>4</v>
      </c>
      <c r="E14" s="26">
        <v>110000</v>
      </c>
    </row>
    <row r="15" spans="2:5">
      <c r="C15" t="s">
        <v>43</v>
      </c>
      <c r="D15" s="25">
        <v>2</v>
      </c>
      <c r="E15" s="26">
        <v>100000</v>
      </c>
    </row>
    <row r="16" spans="2:5">
      <c r="C16" t="s">
        <v>53</v>
      </c>
      <c r="D16" s="25">
        <v>2</v>
      </c>
      <c r="E16" s="26">
        <v>120000</v>
      </c>
    </row>
    <row r="17" spans="2:5">
      <c r="B17" t="s">
        <v>9</v>
      </c>
      <c r="D17" s="25">
        <v>9</v>
      </c>
      <c r="E17" s="26">
        <v>115555.55555555556</v>
      </c>
    </row>
    <row r="18" spans="2:5">
      <c r="C18" t="s">
        <v>22</v>
      </c>
      <c r="D18" s="25">
        <v>1</v>
      </c>
      <c r="E18" s="26">
        <v>110000</v>
      </c>
    </row>
    <row r="19" spans="2:5">
      <c r="C19" t="s">
        <v>7</v>
      </c>
      <c r="D19" s="25">
        <v>3</v>
      </c>
      <c r="E19" s="26">
        <v>110000</v>
      </c>
    </row>
    <row r="20" spans="2:5">
      <c r="C20" t="s">
        <v>19</v>
      </c>
      <c r="D20" s="25">
        <v>5</v>
      </c>
      <c r="E20" s="26">
        <v>120000</v>
      </c>
    </row>
    <row r="21" spans="2:5">
      <c r="B21" t="s">
        <v>127</v>
      </c>
      <c r="D21" s="25">
        <v>37</v>
      </c>
      <c r="E21" s="26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>
      <selection activeCell="A2" sqref="A2:G28"/>
    </sheetView>
  </sheetViews>
  <sheetFormatPr defaultRowHeight="16.5" outlineLevelRow="3"/>
  <cols>
    <col min="4" max="4" width="10.25" customWidth="1"/>
    <col min="5" max="5" width="10.875" bestFit="1" customWidth="1"/>
    <col min="6" max="6" width="12.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0" t="s">
        <v>121</v>
      </c>
      <c r="C7" s="1"/>
      <c r="D7" s="1"/>
      <c r="E7" s="5"/>
      <c r="F7" s="1"/>
      <c r="G7" s="5"/>
    </row>
    <row r="8" spans="1:7" outlineLevel="1">
      <c r="A8" s="1"/>
      <c r="B8" s="20" t="s">
        <v>116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0" t="s">
        <v>122</v>
      </c>
      <c r="C13" s="1"/>
      <c r="D13" s="1"/>
      <c r="E13" s="5"/>
      <c r="F13" s="1"/>
      <c r="G13" s="5"/>
    </row>
    <row r="14" spans="1:7" outlineLevel="1">
      <c r="A14" s="1"/>
      <c r="B14" s="20" t="s">
        <v>117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0" t="s">
        <v>123</v>
      </c>
      <c r="C19" s="1"/>
      <c r="D19" s="1"/>
      <c r="E19" s="5"/>
      <c r="F19" s="1"/>
      <c r="G19" s="5"/>
    </row>
    <row r="20" spans="1:7" outlineLevel="1">
      <c r="A20" s="1"/>
      <c r="B20" s="20" t="s">
        <v>118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1">
        <f>SUBTOTAL(3,A21:A24)</f>
        <v>4</v>
      </c>
      <c r="B25" s="23" t="s">
        <v>124</v>
      </c>
      <c r="C25" s="21"/>
      <c r="D25" s="21"/>
      <c r="E25" s="22"/>
      <c r="F25" s="21"/>
      <c r="G25" s="22"/>
    </row>
    <row r="26" spans="1:7" outlineLevel="1">
      <c r="A26" s="21"/>
      <c r="B26" s="23" t="s">
        <v>119</v>
      </c>
      <c r="C26" s="21"/>
      <c r="D26" s="21"/>
      <c r="E26" s="22"/>
      <c r="F26" s="21">
        <f>SUBTOTAL(1,F21:F24)</f>
        <v>214</v>
      </c>
      <c r="G26" s="22"/>
    </row>
    <row r="27" spans="1:7">
      <c r="A27" s="21">
        <f>SUBTOTAL(3,A3:A24)</f>
        <v>16</v>
      </c>
      <c r="B27" s="23" t="s">
        <v>125</v>
      </c>
      <c r="C27" s="21"/>
      <c r="D27" s="21"/>
      <c r="E27" s="22"/>
      <c r="F27" s="21"/>
      <c r="G27" s="22"/>
    </row>
    <row r="28" spans="1:7">
      <c r="A28" s="21"/>
      <c r="B28" s="23" t="s">
        <v>120</v>
      </c>
      <c r="C28" s="21"/>
      <c r="D28" s="21"/>
      <c r="E28" s="22"/>
      <c r="F28" s="21">
        <f>SUBTOTAL(1,F3:F24)</f>
        <v>227.3125</v>
      </c>
      <c r="G28" s="22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15:B18 B3:B6 B9:B12 B21:B24" xr:uid="{0ACA7ACC-BB9C-4FEA-BBEE-FE5C9B060A09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P20" sqref="P20"/>
    </sheetView>
  </sheetViews>
  <sheetFormatPr defaultRowHeight="16.5"/>
  <cols>
    <col min="2" max="2" width="12.625" customWidth="1"/>
    <col min="3" max="5" width="10.8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tabSelected="1" workbookViewId="0">
      <selection activeCell="G4" sqref="G4"/>
    </sheetView>
  </sheetViews>
  <sheetFormatPr defaultRowHeight="16.5"/>
  <cols>
    <col min="1" max="1" width="3.625" customWidth="1"/>
    <col min="2" max="2" width="10.8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19">
        <v>272000</v>
      </c>
      <c r="D4" s="19">
        <v>324000</v>
      </c>
      <c r="E4" s="19">
        <v>99000</v>
      </c>
    </row>
    <row r="5" spans="2:5">
      <c r="B5" s="1" t="s">
        <v>10</v>
      </c>
      <c r="C5" s="19">
        <v>364000</v>
      </c>
      <c r="D5" s="19">
        <v>81000</v>
      </c>
      <c r="E5" s="19">
        <v>192000</v>
      </c>
    </row>
    <row r="6" spans="2:5">
      <c r="B6" s="1" t="s">
        <v>33</v>
      </c>
      <c r="C6" s="19">
        <v>203000</v>
      </c>
      <c r="D6" s="19">
        <v>486000</v>
      </c>
      <c r="E6" s="19">
        <v>613000</v>
      </c>
    </row>
    <row r="7" spans="2:5">
      <c r="B7" s="1" t="s">
        <v>14</v>
      </c>
      <c r="C7" s="19">
        <v>323000</v>
      </c>
      <c r="D7" s="19">
        <v>70000</v>
      </c>
      <c r="E7" s="19">
        <v>486000</v>
      </c>
    </row>
    <row r="8" spans="2:5">
      <c r="B8" s="1" t="s">
        <v>27</v>
      </c>
      <c r="C8" s="19">
        <v>381000</v>
      </c>
      <c r="D8" s="19">
        <v>120000</v>
      </c>
      <c r="E8" s="19">
        <v>81000</v>
      </c>
    </row>
  </sheetData>
  <phoneticPr fontId="1" type="noConversion"/>
  <conditionalFormatting sqref="C4:E8">
    <cfRule type="colorScale" priority="3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2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27"/>
  <sheetViews>
    <sheetView workbookViewId="0">
      <selection activeCell="B10" sqref="B10"/>
    </sheetView>
  </sheetViews>
  <sheetFormatPr defaultRowHeight="16.5"/>
  <cols>
    <col min="6" max="6" width="9.375" bestFit="1" customWidth="1"/>
    <col min="12" max="12" width="10.375" customWidth="1"/>
  </cols>
  <sheetData>
    <row r="2" spans="1:12" ht="17.25" thickBot="1">
      <c r="A2" t="s">
        <v>63</v>
      </c>
      <c r="B2" s="27" t="s">
        <v>137</v>
      </c>
      <c r="I2" t="s">
        <v>88</v>
      </c>
    </row>
    <row r="3" spans="1:12" ht="17.25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F5" s="11"/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F6" s="11"/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F7" s="11"/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F8" s="11"/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F9" s="11"/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F10" s="11"/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F11" s="11"/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7.25" thickBot="1">
      <c r="F12" s="11"/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7.25" thickTop="1">
      <c r="F13" s="11"/>
    </row>
    <row r="14" spans="1:12">
      <c r="F14" s="11"/>
    </row>
    <row r="15" spans="1:12">
      <c r="F15" s="11"/>
    </row>
    <row r="16" spans="1:12">
      <c r="F16" s="11"/>
    </row>
    <row r="17" spans="6:6">
      <c r="F17" s="11"/>
    </row>
    <row r="18" spans="6:6">
      <c r="F18" s="11"/>
    </row>
    <row r="19" spans="6:6">
      <c r="F19" s="11"/>
    </row>
    <row r="20" spans="6:6">
      <c r="F20" s="11"/>
    </row>
    <row r="21" spans="6:6">
      <c r="F21" s="11"/>
    </row>
    <row r="22" spans="6:6">
      <c r="F22" s="11"/>
    </row>
    <row r="23" spans="6:6">
      <c r="F23" s="11"/>
    </row>
    <row r="24" spans="6:6">
      <c r="F24" s="11"/>
    </row>
    <row r="25" spans="6:6">
      <c r="F25" s="11"/>
    </row>
    <row r="26" spans="6:6">
      <c r="F26" s="11"/>
    </row>
    <row r="27" spans="6:6">
      <c r="F27" s="11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428625</xdr:colOff>
                <xdr:row>0</xdr:row>
                <xdr:rowOff>47625</xdr:rowOff>
              </from>
              <to>
                <xdr:col>5</xdr:col>
                <xdr:colOff>685800</xdr:colOff>
                <xdr:row>1</xdr:row>
                <xdr:rowOff>171450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Suna Lee</cp:lastModifiedBy>
  <dcterms:created xsi:type="dcterms:W3CDTF">2023-08-09T00:13:15Z</dcterms:created>
  <dcterms:modified xsi:type="dcterms:W3CDTF">2024-08-27T07:24:05Z</dcterms:modified>
</cp:coreProperties>
</file>