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HomeBackup_20200407\04. 지수\컴활1급\2026_컴활1급_실기_기출문제집(20260210)\02 최신기출유형\07회\"/>
    </mc:Choice>
  </mc:AlternateContent>
  <xr:revisionPtr revIDLastSave="0" documentId="13_ncr:1_{267CB4D7-3896-4A3A-AFCC-8368A1153FB7}" xr6:coauthVersionLast="47" xr6:coauthVersionMax="47" xr10:uidLastSave="{00000000-0000-0000-0000-000000000000}"/>
  <bookViews>
    <workbookView xWindow="-108" yWindow="-108" windowWidth="23256" windowHeight="12456" activeTab="1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2" l="1"/>
  <c r="I33" i="2"/>
  <c r="I34" i="2"/>
  <c r="I35" i="2"/>
  <c r="I36" i="2"/>
  <c r="I37" i="2"/>
  <c r="I31" i="2"/>
  <c r="H32" i="2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1" i="2" a="1"/>
  <c r="H31" i="2" s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5" i="2"/>
  <c r="J17" i="2"/>
  <c r="J27" i="2"/>
  <c r="J6" i="2"/>
  <c r="J18" i="2"/>
  <c r="J14" i="2"/>
  <c r="J7" i="2"/>
  <c r="J19" i="2"/>
  <c r="J16" i="2"/>
  <c r="J8" i="2"/>
  <c r="J20" i="2"/>
  <c r="J25" i="2"/>
  <c r="J9" i="2"/>
  <c r="J21" i="2"/>
  <c r="J24" i="2"/>
  <c r="J10" i="2"/>
  <c r="J22" i="2"/>
  <c r="J26" i="2"/>
  <c r="J11" i="2"/>
  <c r="J23" i="2"/>
  <c r="J12" i="2"/>
  <c r="J13" i="2"/>
  <c r="J1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A7E40E7-C2D3-4721-B1FA-A9537E0A5615}" sourceFile="D:\HomeBackup_20200407\04. 지수\컴활1급\2026_컴활1급_실기_기출문제집(20260210)\02 최신기출유형\07회\문화센터.xlsx" keepAlive="1" name="문화센터" type="5" refreshedVersion="8" background="1">
    <dbPr connection="Provider=Microsoft.ACE.OLEDB.12.0;User ID=Admin;Data Source=D:\HomeBackup_20200407\04. 지수\컴활1급\2026_컴활1급_실기_기출문제집(20260210)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sharedStrings.xml><?xml version="1.0" encoding="utf-8"?>
<sst xmlns="http://schemas.openxmlformats.org/spreadsheetml/2006/main" count="478" uniqueCount="84">
  <si>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</si>
  <si>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</si>
  <si>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</si>
  <si>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</si>
  <si>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</si>
  <si>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</si>
  <si>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</si>
  <si>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</si>
  <si>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</si>
  <si>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</si>
  <si>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</si>
  <si>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</si>
  <si>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</si>
  <si>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</si>
  <si>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</si>
  <si>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</si>
  <si>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</si>
  <si>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</si>
  <si>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</si>
  <si>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</si>
  <si>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</si>
  <si>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</si>
  <si>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</si>
  <si>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</si>
  <si>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</si>
  <si>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</si>
  <si>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</si>
  <si>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</si>
  <si>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</si>
  <si>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</si>
  <si>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</si>
  <si>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</si>
  <si>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</si>
  <si>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</si>
  <si>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</si>
  <si>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</si>
  <si>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</si>
  <si>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</si>
  <si>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</si>
  <si>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</si>
  <si>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</si>
  <si>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</si>
  <si>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</si>
  <si>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</si>
  <si>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</si>
  <si>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</si>
  <si>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</si>
  <si>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</si>
  <si>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</si>
  <si>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</si>
  <si>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</si>
  <si>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</si>
  <si>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</si>
  <si>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</si>
  <si>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</si>
  <si>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</si>
  <si>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</si>
  <si>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</si>
  <si>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</si>
  <si>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</si>
  <si>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</si>
  <si>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</si>
  <si>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</si>
  <si>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</si>
  <si>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</si>
  <si>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</si>
  <si>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</si>
  <si>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</si>
  <si>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</si>
  <si>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</si>
  <si>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</si>
  <si>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</si>
  <si>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</si>
  <si>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</si>
  <si>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</si>
  <si>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</si>
  <si>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수업코드</t>
    <phoneticPr fontId="1" type="noConversion"/>
  </si>
  <si>
    <t>조건</t>
    <phoneticPr fontId="1" type="noConversion"/>
  </si>
  <si>
    <t>총합계</t>
  </si>
  <si>
    <t>합계 : 월급여액</t>
  </si>
  <si>
    <t>인원수</t>
  </si>
  <si>
    <t>남 평균</t>
  </si>
  <si>
    <t>없음</t>
  </si>
  <si>
    <t>여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</si>
</sst>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0" fontId="0" fillId="0" borderId="0" xfId="0" applyNumberFormat="1">
      <alignment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8447656"/>
        <c:axId val="768449096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수업과목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768449096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68447656"/>
        <c:crosses val="max"/>
        <c:crossBetween val="between"/>
      </c:valAx>
      <c:catAx>
        <c:axId val="768447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8449096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30480</xdr:colOff>
          <xdr:row>1</xdr:row>
          <xdr:rowOff>45720</xdr:rowOff>
        </xdr:from>
        <xdr:to>
          <xdr:col>8</xdr:col>
          <xdr:colOff>777240</xdr:colOff>
          <xdr:row>2</xdr:row>
          <xdr:rowOff>190500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15240</xdr:colOff>
          <xdr:row>4</xdr:row>
          <xdr:rowOff>53340</xdr:rowOff>
        </xdr:from>
        <xdr:to>
          <xdr:col>8</xdr:col>
          <xdr:colOff>807720</xdr:colOff>
          <xdr:row>5</xdr:row>
          <xdr:rowOff>190500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5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" refreshedDate="46246.860332870368" backgroundQuery="1" createdVersion="8" refreshedVersion="8" minRefreshableVersion="3" recordCount="24" xr:uid="{7A171996-9750-499A-A17F-373BF2717439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F040AC-B8A8-4BA1-AA79-59D8EA4E087E}" name="피벗 테이블1" cacheId="1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dataField="1" compact="0" outline="0" subtotalTop="0" showAll="0">
      <items count="25">
        <item x="4"/>
        <item x="20"/>
        <item x="16"/>
        <item x="1"/>
        <item x="17"/>
        <item x="0"/>
        <item x="21"/>
        <item x="3"/>
        <item x="18"/>
        <item x="19"/>
        <item x="13"/>
        <item x="11"/>
        <item x="15"/>
        <item x="12"/>
        <item x="8"/>
        <item x="5"/>
        <item x="22"/>
        <item x="2"/>
        <item x="23"/>
        <item x="9"/>
        <item x="10"/>
        <item x="14"/>
        <item x="6"/>
        <item x="7"/>
        <item t="default"/>
      </items>
    </pivotField>
    <pivotField compact="0" outline="0" subtotalTop="0" showAll="0"/>
    <pivotField axis="axisRow" compact="0" outline="0" subtotalTop="0" showAll="0" sortType="descending">
      <items count="8">
        <item x="5"/>
        <item x="4"/>
        <item x="1"/>
        <item x="3"/>
        <item x="2"/>
        <item x="0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ubtotalTop="0" showAll="0" avgSubtotal="1">
      <items count="3">
        <item x="1"/>
        <item x="0"/>
        <item t="avg"/>
      </items>
    </pivotField>
    <pivotField compact="0" outline="0" subtotalTop="0" showAll="0"/>
    <pivotField compact="0" outline="0" subtotalTop="0" showAll="0"/>
    <pivotField compact="0" outline="0" subtotalTop="0" showAll="0"/>
    <pivotField dataField="1" compact="0" outline="0" subtotalTop="0" showAll="0"/>
    <pivotField compact="0" outline="0" subtotalTop="0" showAll="0"/>
    <pivotField compact="0" outline="0" subtotalTop="0" showAll="0"/>
    <pivotField compact="0" outline="0" subtotalTop="0" showAll="0"/>
  </pivotFields>
  <rowFields count="2">
    <field x="3"/>
    <field x="2"/>
  </rowFields>
  <rowItems count="12">
    <i>
      <x/>
      <x/>
    </i>
    <i r="1">
      <x v="1"/>
    </i>
    <i r="1">
      <x v="5"/>
    </i>
    <i r="1">
      <x v="6"/>
    </i>
    <i r="1">
      <x v="4"/>
    </i>
    <i t="avg">
      <x/>
    </i>
    <i>
      <x v="1"/>
      <x v="2"/>
    </i>
    <i r="1">
      <x v="3"/>
    </i>
    <i r="1">
      <x v="4"/>
    </i>
    <i r="1">
      <x v="5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0" baseItem="0"/>
    <dataField name="합계 : 월급여액" fld="7" showDataAs="percentOfTotal" baseField="2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topLeftCell="A5" workbookViewId="0">
      <selection activeCell="I9" sqref="I9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77</v>
      </c>
    </row>
    <row r="29" spans="1:11" x14ac:dyDescent="0.4">
      <c r="A29" t="b">
        <f>OR(K3&gt;=LARGE($K$3:$K$26,3),K3&lt;=SMALL($K$3:$K$26,3))</f>
        <v>0</v>
      </c>
    </row>
    <row r="31" spans="1:11" x14ac:dyDescent="0.4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4294967292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abSelected="1" topLeftCell="A20" workbookViewId="0">
      <selection activeCell="I31" sqref="I31:I37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76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LOOKUP(C4,{"네일아트","바이올린","발레","스포츠댄스","요가","음악줄넘기","하모니카"},{11,22,33,44,55,66,77}) &amp; LOOKUP(MID(B4,3,1),{"1","2"},{"M","W"})</f>
        <v>11W</v>
      </c>
      <c r="E4" s="2">
        <v>18</v>
      </c>
      <c r="F4" s="2">
        <v>2</v>
      </c>
      <c r="G4" s="2">
        <v>20</v>
      </c>
      <c r="H4" s="6">
        <v>1600000</v>
      </c>
      <c r="I4" s="6">
        <f>MAX(H4*VLOOKUP(E4,$A$32:$E$36,MATCH(F4,$B$31:$E$31,1)+1),100000)</f>
        <v>100000</v>
      </c>
      <c r="J4" s="6" t="str">
        <f>fn보너스(E4,F4,G4)</f>
        <v/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>LOOKUP(C5,{"네일아트","바이올린","발레","스포츠댄스","요가","음악줄넘기","하모니카"},{11,22,33,44,55,66,77}) &amp; LOOKUP(MID(B5,3,1),{"1","2"},{"M","W"})</f>
        <v>44M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0">MAX(H5*VLOOKUP(E5,$A$32:$E$36,MATCH(F5,$B$31:$E$31,1)+1),100000)</f>
        <v>286000</v>
      </c>
      <c r="J5" s="6" t="str">
        <f t="shared" ref="J5:J27" si="1">fn보너스(E5,F5,G5)</f>
        <v/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>LOOKUP(C6,{"네일아트","바이올린","발레","스포츠댄스","요가","음악줄넘기","하모니카"},{11,22,33,44,55,66,77}) &amp; LOOKUP(MID(B6,3,1),{"1","2"},{"M","W"})</f>
        <v>55W</v>
      </c>
      <c r="E6" s="2">
        <v>26</v>
      </c>
      <c r="F6" s="2">
        <v>2</v>
      </c>
      <c r="G6" s="2">
        <v>16</v>
      </c>
      <c r="H6" s="6">
        <v>1280000</v>
      </c>
      <c r="I6" s="6">
        <f t="shared" si="0"/>
        <v>100000</v>
      </c>
      <c r="J6" s="6" t="str">
        <f t="shared" si="1"/>
        <v/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>LOOKUP(C7,{"네일아트","바이올린","발레","스포츠댄스","요가","음악줄넘기","하모니카"},{11,22,33,44,55,66,77}) &amp; LOOKUP(MID(B7,3,1),{"1","2"},{"M","W"})</f>
        <v>55W</v>
      </c>
      <c r="E7" s="2">
        <v>75</v>
      </c>
      <c r="F7" s="2">
        <v>5</v>
      </c>
      <c r="G7" s="2">
        <v>20</v>
      </c>
      <c r="H7" s="6">
        <v>4000000</v>
      </c>
      <c r="I7" s="6">
        <f t="shared" si="0"/>
        <v>400000</v>
      </c>
      <c r="J7" s="6">
        <f t="shared" si="1"/>
        <v>200000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>LOOKUP(C8,{"네일아트","바이올린","발레","스포츠댄스","요가","음악줄넘기","하모니카"},{11,22,33,44,55,66,77}) &amp; LOOKUP(MID(B8,3,1),{"1","2"},{"M","W"})</f>
        <v>66M</v>
      </c>
      <c r="E8" s="2">
        <v>69</v>
      </c>
      <c r="F8" s="2">
        <v>3</v>
      </c>
      <c r="G8" s="2">
        <v>20</v>
      </c>
      <c r="H8" s="6">
        <v>3000000</v>
      </c>
      <c r="I8" s="6">
        <f t="shared" si="0"/>
        <v>300000</v>
      </c>
      <c r="J8" s="6">
        <f t="shared" si="1"/>
        <v>200000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>LOOKUP(C9,{"네일아트","바이올린","발레","스포츠댄스","요가","음악줄넘기","하모니카"},{11,22,33,44,55,66,77}) &amp; LOOKUP(MID(B9,3,1),{"1","2"},{"M","W"})</f>
        <v>33W</v>
      </c>
      <c r="E9" s="2">
        <v>21</v>
      </c>
      <c r="F9" s="2">
        <v>3</v>
      </c>
      <c r="G9" s="2">
        <v>20</v>
      </c>
      <c r="H9" s="6">
        <v>2400000</v>
      </c>
      <c r="I9" s="6">
        <f t="shared" si="0"/>
        <v>120000</v>
      </c>
      <c r="J9" s="6" t="str">
        <f t="shared" si="1"/>
        <v/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>LOOKUP(C10,{"네일아트","바이올린","발레","스포츠댄스","요가","음악줄넘기","하모니카"},{11,22,33,44,55,66,77}) &amp; LOOKUP(MID(B10,3,1),{"1","2"},{"M","W"})</f>
        <v>55W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0"/>
        <v>100000</v>
      </c>
      <c r="J10" s="6" t="str">
        <f t="shared" si="1"/>
        <v/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>LOOKUP(C11,{"네일아트","바이올린","발레","스포츠댄스","요가","음악줄넘기","하모니카"},{11,22,33,44,55,66,77}) &amp; LOOKUP(MID(B11,3,1),{"1","2"},{"M","W"})</f>
        <v>44M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0"/>
        <v>288000</v>
      </c>
      <c r="J11" s="6">
        <f t="shared" si="1"/>
        <v>200000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>LOOKUP(C12,{"네일아트","바이올린","발레","스포츠댄스","요가","음악줄넘기","하모니카"},{11,22,33,44,55,66,77}) &amp; LOOKUP(MID(B12,3,1),{"1","2"},{"M","W"})</f>
        <v>11M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0"/>
        <v>100000</v>
      </c>
      <c r="J12" s="6" t="str">
        <f t="shared" si="1"/>
        <v/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>LOOKUP(C13,{"네일아트","바이올린","발레","스포츠댄스","요가","음악줄넘기","하모니카"},{11,22,33,44,55,66,77}) &amp; LOOKUP(MID(B13,3,1),{"1","2"},{"M","W"})</f>
        <v>22M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0"/>
        <v>120000</v>
      </c>
      <c r="J13" s="6" t="str">
        <f t="shared" si="1"/>
        <v/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>LOOKUP(C14,{"네일아트","바이올린","발레","스포츠댄스","요가","음악줄넘기","하모니카"},{11,22,33,44,55,66,77}) &amp; LOOKUP(MID(B14,3,1),{"1","2"},{"M","W"})</f>
        <v>22W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0"/>
        <v>100000</v>
      </c>
      <c r="J14" s="6" t="str">
        <f t="shared" si="1"/>
        <v/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>LOOKUP(C15,{"네일아트","바이올린","발레","스포츠댄스","요가","음악줄넘기","하모니카"},{11,22,33,44,55,66,77}) &amp; LOOKUP(MID(B15,3,1),{"1","2"},{"M","W"})</f>
        <v>44M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0"/>
        <v>108000</v>
      </c>
      <c r="J15" s="6" t="str">
        <f t="shared" si="1"/>
        <v/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>LOOKUP(C16,{"네일아트","바이올린","발레","스포츠댄스","요가","음악줄넘기","하모니카"},{11,22,33,44,55,66,77}) &amp; LOOKUP(MID(B16,3,1),{"1","2"},{"M","W"})</f>
        <v>66M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0"/>
        <v>100000</v>
      </c>
      <c r="J16" s="6" t="str">
        <f t="shared" si="1"/>
        <v/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>LOOKUP(C17,{"네일아트","바이올린","발레","스포츠댄스","요가","음악줄넘기","하모니카"},{11,22,33,44,55,66,77}) &amp; LOOKUP(MID(B17,3,1),{"1","2"},{"M","W"})</f>
        <v>33W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0"/>
        <v>100000</v>
      </c>
      <c r="J17" s="6" t="str">
        <f t="shared" si="1"/>
        <v/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>LOOKUP(C18,{"네일아트","바이올린","발레","스포츠댄스","요가","음악줄넘기","하모니카"},{11,22,33,44,55,66,77}) &amp; LOOKUP(MID(B18,3,1),{"1","2"},{"M","W"})</f>
        <v>11W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0"/>
        <v>100000</v>
      </c>
      <c r="J18" s="6" t="str">
        <f t="shared" si="1"/>
        <v/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>LOOKUP(C19,{"네일아트","바이올린","발레","스포츠댄스","요가","음악줄넘기","하모니카"},{11,22,33,44,55,66,77}) &amp; LOOKUP(MID(B19,3,1),{"1","2"},{"M","W"})</f>
        <v>44M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0"/>
        <v>100000</v>
      </c>
      <c r="J19" s="6" t="str">
        <f t="shared" si="1"/>
        <v/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>LOOKUP(C20,{"네일아트","바이올린","발레","스포츠댄스","요가","음악줄넘기","하모니카"},{11,22,33,44,55,66,77}) &amp; LOOKUP(MID(B20,3,1),{"1","2"},{"M","W"})</f>
        <v>33W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0"/>
        <v>100000</v>
      </c>
      <c r="J20" s="6" t="str">
        <f t="shared" si="1"/>
        <v/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>LOOKUP(C21,{"네일아트","바이올린","발레","스포츠댄스","요가","음악줄넘기","하모니카"},{11,22,33,44,55,66,77}) &amp; LOOKUP(MID(B21,3,1),{"1","2"},{"M","W"})</f>
        <v>33W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0"/>
        <v>190000</v>
      </c>
      <c r="J21" s="6" t="str">
        <f t="shared" si="1"/>
        <v/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>LOOKUP(C22,{"네일아트","바이올린","발레","스포츠댄스","요가","음악줄넘기","하모니카"},{11,22,33,44,55,66,77}) &amp; LOOKUP(MID(B22,3,1),{"1","2"},{"M","W"})</f>
        <v>77M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0"/>
        <v>100000</v>
      </c>
      <c r="J22" s="6" t="str">
        <f t="shared" si="1"/>
        <v/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>LOOKUP(C23,{"네일아트","바이올린","발레","스포츠댄스","요가","음악줄넘기","하모니카"},{11,22,33,44,55,66,77}) &amp; LOOKUP(MID(B23,3,1),{"1","2"},{"M","W"})</f>
        <v>22W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0"/>
        <v>400000</v>
      </c>
      <c r="J23" s="6">
        <f t="shared" si="1"/>
        <v>200000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>LOOKUP(C24,{"네일아트","바이올린","발레","스포츠댄스","요가","음악줄넘기","하모니카"},{11,22,33,44,55,66,77}) &amp; LOOKUP(MID(B24,3,1),{"1","2"},{"M","W"})</f>
        <v>66M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0"/>
        <v>100000</v>
      </c>
      <c r="J24" s="6" t="str">
        <f t="shared" si="1"/>
        <v/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>LOOKUP(C25,{"네일아트","바이올린","발레","스포츠댄스","요가","음악줄넘기","하모니카"},{11,22,33,44,55,66,77}) &amp; LOOKUP(MID(B25,3,1),{"1","2"},{"M","W"})</f>
        <v>55W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0"/>
        <v>360000</v>
      </c>
      <c r="J25" s="6" t="str">
        <f t="shared" si="1"/>
        <v/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>LOOKUP(C26,{"네일아트","바이올린","발레","스포츠댄스","요가","음악줄넘기","하모니카"},{11,22,33,44,55,66,77}) &amp; LOOKUP(MID(B26,3,1),{"1","2"},{"M","W"})</f>
        <v>66M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0"/>
        <v>360000</v>
      </c>
      <c r="J26" s="6" t="str">
        <f t="shared" si="1"/>
        <v/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>LOOKUP(C27,{"네일아트","바이올린","발레","스포츠댄스","요가","음악줄넘기","하모니카"},{11,22,33,44,55,66,77}) &amp; LOOKUP(MID(B27,3,1),{"1","2"},{"M","W"})</f>
        <v>11W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0"/>
        <v>480000</v>
      </c>
      <c r="J27" s="6">
        <f t="shared" si="1"/>
        <v>200000</v>
      </c>
    </row>
    <row r="29" spans="1:10" x14ac:dyDescent="0.4">
      <c r="A29" t="s">
        <v>68</v>
      </c>
      <c r="G29" t="s">
        <v>69</v>
      </c>
    </row>
    <row r="30" spans="1:10" x14ac:dyDescent="0.4">
      <c r="B30" s="12" t="s">
        <v>70</v>
      </c>
      <c r="C30" s="13"/>
      <c r="D30" s="13"/>
      <c r="E30" s="14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TEXT(SUM(($C$4:$C$27=G31)*($E$4:$E$27)),"0명")</f>
        <v>120명</v>
      </c>
      <c r="I31" s="6">
        <f>IFERROR(AVERAGEIFS($H$4:$H$27,$C$4:$C$27,G31,$E$4:$E$27,"&gt;=50"),"")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TEXT(SUM(($C$4:$C$27=G32)*($E$4:$E$27)),"0명")</f>
        <v>117명</v>
      </c>
      <c r="I32" s="6">
        <f t="shared" ref="I32:I37" si="2">IFERROR(AVERAGEIFS($H$4:$H$27,$C$4:$C$27,G32,$E$4:$E$27,"&gt;=50"),"")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TEXT(SUM(($C$4:$C$27=G33)*($E$4:$E$27)),"0명")</f>
        <v>126명</v>
      </c>
      <c r="I33" s="6" t="str">
        <f t="shared" si="2"/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TEXT(SUM(($C$4:$C$27=G34)*($E$4:$E$27)),"0명")</f>
        <v>259명</v>
      </c>
      <c r="I34" s="6">
        <f t="shared" si="2"/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TEXT(SUM(($C$4:$C$27=G35)*($E$4:$E$27)),"0명")</f>
        <v>218명</v>
      </c>
      <c r="I35" s="6">
        <f t="shared" si="2"/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TEXT(SUM(($C$4:$C$27=G36)*($E$4:$E$27)),"0명")</f>
        <v>314명</v>
      </c>
      <c r="I36" s="6">
        <f t="shared" si="2"/>
        <v>2846666.6666666665</v>
      </c>
    </row>
    <row r="37" spans="1:9" x14ac:dyDescent="0.4">
      <c r="G37" s="1" t="s">
        <v>63</v>
      </c>
      <c r="H37" s="1" t="str">
        <f t="array" ref="H37">TEXT(SUM(($C$4:$C$27=G37)*($E$4:$E$27)),"0명")</f>
        <v>42명</v>
      </c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A8" sqref="A8"/>
    </sheetView>
  </sheetViews>
  <sheetFormatPr defaultRowHeight="17.399999999999999" x14ac:dyDescent="0.4"/>
  <cols>
    <col min="1" max="1" width="15.09765625" bestFit="1" customWidth="1"/>
    <col min="2" max="2" width="10.59765625" bestFit="1" customWidth="1"/>
    <col min="3" max="3" width="6.796875" bestFit="1" customWidth="1"/>
    <col min="4" max="4" width="14.19921875" bestFit="1" customWidth="1"/>
  </cols>
  <sheetData>
    <row r="2" spans="1:4" x14ac:dyDescent="0.4">
      <c r="A2" s="16" t="s">
        <v>3</v>
      </c>
      <c r="B2" s="16" t="s">
        <v>2</v>
      </c>
      <c r="C2" t="s">
        <v>80</v>
      </c>
      <c r="D2" t="s">
        <v>79</v>
      </c>
    </row>
    <row r="3" spans="1:4" x14ac:dyDescent="0.4">
      <c r="A3" t="s">
        <v>18</v>
      </c>
      <c r="B3" t="s">
        <v>13</v>
      </c>
      <c r="C3" s="17">
        <v>4</v>
      </c>
      <c r="D3" s="18">
        <v>0.15552523874488403</v>
      </c>
    </row>
    <row r="4" spans="1:4" x14ac:dyDescent="0.4">
      <c r="B4" t="s">
        <v>17</v>
      </c>
      <c r="C4" s="17">
        <v>4</v>
      </c>
      <c r="D4" s="18">
        <v>0.1432469304229195</v>
      </c>
    </row>
    <row r="5" spans="1:4" x14ac:dyDescent="0.4">
      <c r="B5" t="s">
        <v>21</v>
      </c>
      <c r="C5" s="17">
        <v>1</v>
      </c>
      <c r="D5" s="18">
        <v>4.0927694406548434E-2</v>
      </c>
    </row>
    <row r="6" spans="1:4" x14ac:dyDescent="0.4">
      <c r="B6" t="s">
        <v>63</v>
      </c>
      <c r="C6" s="17">
        <v>1</v>
      </c>
      <c r="D6" s="18">
        <v>3.2742155525238743E-2</v>
      </c>
    </row>
    <row r="7" spans="1:4" x14ac:dyDescent="0.4">
      <c r="B7" t="s">
        <v>26</v>
      </c>
      <c r="C7" s="17">
        <v>1</v>
      </c>
      <c r="D7" s="18">
        <v>2.4556616643929059E-2</v>
      </c>
    </row>
    <row r="8" spans="1:4" x14ac:dyDescent="0.4">
      <c r="A8" t="s">
        <v>81</v>
      </c>
      <c r="C8" s="17" t="s">
        <v>82</v>
      </c>
      <c r="D8" s="18">
        <v>3.6090785067592702E-2</v>
      </c>
    </row>
    <row r="9" spans="1:4" x14ac:dyDescent="0.4">
      <c r="A9" t="s">
        <v>14</v>
      </c>
      <c r="B9" t="s">
        <v>53</v>
      </c>
      <c r="C9" s="17">
        <v>4</v>
      </c>
      <c r="D9" s="18">
        <v>0.208731241473397</v>
      </c>
    </row>
    <row r="10" spans="1:4" x14ac:dyDescent="0.4">
      <c r="B10" t="s">
        <v>35</v>
      </c>
      <c r="C10" s="17">
        <v>4</v>
      </c>
      <c r="D10" s="18">
        <v>0.165075034106412</v>
      </c>
    </row>
    <row r="11" spans="1:4" x14ac:dyDescent="0.4">
      <c r="B11" t="s">
        <v>26</v>
      </c>
      <c r="C11" s="17">
        <v>3</v>
      </c>
      <c r="D11" s="18">
        <v>0.13642564802182811</v>
      </c>
    </row>
    <row r="12" spans="1:4" x14ac:dyDescent="0.4">
      <c r="B12" t="s">
        <v>21</v>
      </c>
      <c r="C12" s="17">
        <v>2</v>
      </c>
      <c r="D12" s="18">
        <v>9.2769440654843105E-2</v>
      </c>
    </row>
    <row r="13" spans="1:4" x14ac:dyDescent="0.4">
      <c r="A13" t="s">
        <v>83</v>
      </c>
      <c r="C13" s="17" t="s">
        <v>82</v>
      </c>
      <c r="D13" s="18">
        <v>4.6384720327421552E-2</v>
      </c>
    </row>
    <row r="14" spans="1:4" x14ac:dyDescent="0.4">
      <c r="A14" t="s">
        <v>78</v>
      </c>
      <c r="C14" s="17">
        <v>24</v>
      </c>
      <c r="D14" s="18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D2" sqref="D2:G26"/>
    </sheetView>
  </sheetViews>
  <sheetFormatPr defaultRowHeight="17.399999999999999" x14ac:dyDescent="0.4"/>
  <cols>
    <col min="2" max="2" width="11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 2는 여자" sqref="C3:C26" xr:uid="{5D92F19A-7FAF-41C6-9C3D-70B4CA1D5659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10" zoomScaleNormal="100" workbookViewId="0">
      <selection activeCell="M19" sqref="M19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K5" sqref="K5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5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5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5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5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5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5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5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5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5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5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5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5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5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5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5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5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5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5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5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5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5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5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5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5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{007FEE1E-DCBB-447A-B3CF-0D0EF8D5705A}</x14:id>
        </ext>
      </extLst>
    </cfRule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{89FD6167-4B63-4252-9242-0F2BBE6119CF}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30480</xdr:colOff>
                    <xdr:row>1</xdr:row>
                    <xdr:rowOff>45720</xdr:rowOff>
                  </from>
                  <to>
                    <xdr:col>8</xdr:col>
                    <xdr:colOff>777240</xdr:colOff>
                    <xdr:row>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4" name="Button 3">
              <controlPr defaultSize="0" print="0" autoFill="0" autoPict="0" macro="[0]!조건부서식">
                <anchor moveWithCells="1" sizeWithCells="1">
                  <from>
                    <xdr:col>8</xdr:col>
                    <xdr:colOff>15240</xdr:colOff>
                    <xdr:row>4</xdr:row>
                    <xdr:rowOff>53340</xdr:rowOff>
                  </from>
                  <to>
                    <xdr:col>8</xdr:col>
                    <xdr:colOff>807720</xdr:colOff>
                    <xdr:row>5</xdr:row>
                    <xdr:rowOff>190500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07FEE1E-DCBB-447A-B3CF-0D0EF8D5705A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89FD6167-4B63-4252-9242-0F2BBE6119CF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J1" sqref="J1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지수 김</cp:lastModifiedBy>
  <cp:lastPrinted>2026-08-12T11:21:28Z</cp:lastPrinted>
  <dcterms:created xsi:type="dcterms:W3CDTF">2023-08-09T00:13:15Z</dcterms:created>
  <dcterms:modified xsi:type="dcterms:W3CDTF">2026-08-12T12:02:00Z</dcterms:modified>
</cp:coreProperties>
</file>