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G\Desktop\컴활\2026_컴활1급_실기_기출문제집(20260420)\02 최신기출유형\07회\"/>
    </mc:Choice>
  </mc:AlternateContent>
  <xr:revisionPtr revIDLastSave="0" documentId="13_ncr:1_{D773CC31-7D16-40D5-854F-ADD9B79B2644}" xr6:coauthVersionLast="47" xr6:coauthVersionMax="47" xr10:uidLastSave="{00000000-0000-0000-0000-000000000000}"/>
  <bookViews>
    <workbookView xWindow="-120" yWindow="-120" windowWidth="20730" windowHeight="11040" firstSheet="1" activeTab="1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I4" i="2"/>
  <c r="I32" i="2"/>
  <c r="I33" i="2"/>
  <c r="I34" i="2"/>
  <c r="I35" i="2"/>
  <c r="I36" i="2"/>
  <c r="I37" i="2"/>
  <c r="I31" i="2"/>
  <c r="H32" i="2" a="1"/>
  <c r="H32" i="2" s="1"/>
  <c r="H33" i="2" a="1"/>
  <c r="H33" i="2"/>
  <c r="H34" i="2" a="1"/>
  <c r="H34" i="2" s="1"/>
  <c r="H35" i="2" a="1"/>
  <c r="H35" i="2" s="1"/>
  <c r="H36" i="2" a="1"/>
  <c r="H36" i="2" s="1"/>
  <c r="H37" i="2" a="1"/>
  <c r="H37" i="2"/>
  <c r="H31" i="2" a="1"/>
  <c r="H31" i="2" s="1"/>
  <c r="D4" i="2"/>
  <c r="A29" i="1"/>
  <c r="J6" i="2" a="1"/>
  <c r="J10" i="2" a="1"/>
  <c r="J12" i="2" a="1"/>
  <c r="J14" i="2" a="1"/>
  <c r="J18" i="2" a="1"/>
  <c r="J20" i="2" a="1"/>
  <c r="J22" i="2" a="1"/>
  <c r="J26" i="2" a="1"/>
  <c r="J7" i="2" a="1"/>
  <c r="J11" i="2" a="1"/>
  <c r="J15" i="2" a="1"/>
  <c r="J19" i="2" a="1"/>
  <c r="J23" i="2" a="1"/>
  <c r="J27" i="2" a="1"/>
  <c r="J8" i="2" a="1"/>
  <c r="J16" i="2" a="1"/>
  <c r="J24" i="2" a="1"/>
  <c r="J5" i="2" a="1"/>
  <c r="J9" i="2" a="1"/>
  <c r="J13" i="2" a="1"/>
  <c r="J17" i="2" a="1"/>
  <c r="J21" i="2" a="1"/>
  <c r="J25" i="2" a="1"/>
  <c r="J4" i="2" a="1"/>
  <c r="J25" i="2" l="1"/>
  <c r="J21" i="2"/>
  <c r="J17" i="2"/>
  <c r="J13" i="2"/>
  <c r="J9" i="2"/>
  <c r="J5" i="2"/>
  <c r="J24" i="2"/>
  <c r="J16" i="2"/>
  <c r="J8" i="2"/>
  <c r="J27" i="2"/>
  <c r="J23" i="2"/>
  <c r="J19" i="2"/>
  <c r="J15" i="2"/>
  <c r="J11" i="2"/>
  <c r="J7" i="2"/>
  <c r="J26" i="2"/>
  <c r="J22" i="2"/>
  <c r="J20" i="2"/>
  <c r="J18" i="2"/>
  <c r="J14" i="2"/>
  <c r="J12" i="2"/>
  <c r="J10" i="2"/>
  <c r="J6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D127923-3B6C-4618-8824-358D0A91DB8B}" keepAlive="1" name="쿼리 - 상반기수강현황" description="통합 문서의 '상반기수강현황' 쿼리에 대한 연결입니다." type="5" refreshedVersion="7" background="1">
    <dbPr connection="Provider=Microsoft.Mashup.OleDb.1;Data Source=$Workbook$;Location=상반기수강현황;Extended Properties=&quot;&quot;" command="SELECT * FROM [상반기수강현황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<sst xmlns="http://schemas.openxmlformats.org/spreadsheetml/2006/main" count="478" uniqueCount="84">
  <si>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</si>
  <si>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</si>
  <si>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</si>
  <si>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</si>
  <si>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</si>
  <si>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</si>
  <si>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</si>
  <si>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</si>
  <si>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</si>
  <si>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</si>
  <si>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</si>
  <si>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</si>
  <si>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</si>
  <si>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</si>
  <si>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</si>
  <si>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</si>
  <si>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</si>
  <si>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</si>
  <si>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</si>
  <si>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</si>
  <si>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</si>
  <si>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</si>
  <si>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</si>
  <si>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</si>
  <si>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</si>
  <si>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</si>
  <si>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</si>
  <si>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</si>
  <si>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</si>
  <si>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</si>
  <si>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</si>
  <si>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</si>
  <si>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</si>
  <si>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</si>
  <si>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</si>
  <si>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</si>
  <si>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</si>
  <si>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</si>
  <si>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</si>
  <si>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</si>
  <si>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</si>
  <si>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</si>
  <si>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</si>
  <si>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</si>
  <si>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</si>
  <si>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</si>
  <si>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</si>
  <si>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</si>
  <si>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</si>
  <si>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</si>
  <si>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</si>
  <si>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</si>
  <si>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</si>
  <si>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</si>
  <si>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</si>
  <si>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</si>
  <si>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</si>
  <si>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</si>
  <si>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</si>
  <si>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</si>
  <si>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</si>
  <si>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</si>
  <si>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</si>
  <si>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</si>
  <si>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</si>
  <si>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</si>
  <si>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</si>
  <si>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</si>
  <si>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</si>
  <si>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</si>
  <si>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</si>
  <si>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</si>
  <si>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</si>
  <si>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</si>
  <si>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</si>
  <si>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</si>
  <si>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수업코드</t>
    <phoneticPr fontId="1" type="noConversion"/>
  </si>
  <si>
    <t>조건</t>
    <phoneticPr fontId="1" type="noConversion"/>
  </si>
  <si>
    <t>총합계</t>
  </si>
  <si>
    <t>인원수</t>
  </si>
  <si>
    <t>합계 : 월급여액</t>
  </si>
  <si>
    <t>남 평균</t>
  </si>
  <si>
    <t>여 평균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</si>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</sst>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8" formatCode="[Blue][=1]&quot;남자&quot;;[Red][=2]&quot;여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2346415"/>
        <c:axId val="502335599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502335599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2346415"/>
        <c:crosses val="max"/>
        <c:crossBetween val="between"/>
      </c:valAx>
      <c:catAx>
        <c:axId val="5023464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2335599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G" refreshedDate="46238.704714236112" backgroundQuery="1" createdVersion="7" refreshedVersion="7" minRefreshableVersion="3" recordCount="24" xr:uid="{E5E80203-C05B-4CF1-B6BE-4A690F28025A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85C6D7-1E2C-428E-A946-169C2849BBAB}" name="피벗 테이블1" cacheId="1" applyNumberFormats="0" applyBorderFormats="0" applyFontFormats="0" applyPatternFormats="0" applyAlignmentFormats="0" applyWidthHeightFormats="1" dataCaption="값" errorCaption="없음" showError="1" updatedVersion="7" minRefreshableVersion="3" useAutoFormatting="1" itemPrintTitles="1" createdVersion="7" indent="0" compact="0" compactData="0" multipleFieldFilters="0" fieldListSortAscending="1">
  <location ref="A2:D14" firstHeaderRow="0" firstDataRow="1" firstDataCol="2"/>
  <pivotFields count="11">
    <pivotField dataField="1" compact="0" outline="0" subtotalTop="0" showAll="0"/>
    <pivotField compact="0" outline="0" subtotalTop="0" showAll="0"/>
    <pivotField axis="axisRow" compact="0" outline="0" subtotalTop="0" showAll="0" sortType="descending">
      <items count="8">
        <item x="6"/>
        <item x="4"/>
        <item x="3"/>
        <item x="5"/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avgSubtotal="1">
      <items count="3">
        <item x="1"/>
        <item x="0"/>
        <item t="avg"/>
      </items>
    </pivotField>
    <pivotField compact="0" outline="0" subtotalTop="0" showAll="0"/>
    <pivotField compact="0" outline="0" subtotalTop="0" showAll="0"/>
    <pivotField compact="0" outline="0" subtotalTop="0" showAll="0"/>
    <pivotField dataField="1" compact="0" outline="0" subtotalTop="0" showAll="0"/>
    <pivotField compact="0" outline="0" subtotalTop="0" showAll="0"/>
    <pivotField compact="0" outline="0" subtotalTop="0" showAll="0"/>
    <pivotField compact="0" outline="0" subtotalTop="0" showAll="0"/>
  </pivotFields>
  <rowFields count="2">
    <field x="3"/>
    <field x="2"/>
  </rowFields>
  <rowItems count="12">
    <i>
      <x/>
      <x v="3"/>
    </i>
    <i r="1">
      <x v="1"/>
    </i>
    <i r="1">
      <x v="5"/>
    </i>
    <i r="1">
      <x/>
    </i>
    <i r="1">
      <x v="6"/>
    </i>
    <i t="avg">
      <x/>
    </i>
    <i>
      <x v="1"/>
      <x v="4"/>
    </i>
    <i r="1">
      <x v="2"/>
    </i>
    <i r="1">
      <x v="6"/>
    </i>
    <i r="1">
      <x v="5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0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11" workbookViewId="0">
      <selection activeCell="M15" sqref="M15"/>
    </sheetView>
  </sheetViews>
  <sheetFormatPr defaultRowHeight="16.5" x14ac:dyDescent="0.3"/>
  <cols>
    <col min="1" max="1" width="7.875" bestFit="1" customWidth="1"/>
    <col min="2" max="2" width="11" bestFit="1" customWidth="1"/>
    <col min="3" max="3" width="11.75" bestFit="1" customWidth="1"/>
    <col min="4" max="4" width="9.375" bestFit="1" customWidth="1"/>
    <col min="5" max="5" width="10.875" bestFit="1" customWidth="1"/>
    <col min="8" max="8" width="11.625" bestFit="1" customWidth="1"/>
    <col min="9" max="10" width="10.125" bestFit="1" customWidth="1"/>
    <col min="11" max="11" width="11.625" bestFit="1" customWidth="1"/>
  </cols>
  <sheetData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3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3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3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3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3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3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3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3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3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3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3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3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3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3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3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3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3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3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3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3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3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3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3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3">
      <c r="A28" t="s">
        <v>77</v>
      </c>
    </row>
    <row r="29" spans="1:11" x14ac:dyDescent="0.3">
      <c r="A29" t="b">
        <f>OR(K3&gt;=LARGE($K$3:$K$26,3),K3&lt;=SMALL($K$3:$K$26,3))</f>
        <v>0</v>
      </c>
    </row>
    <row r="31" spans="1:11" x14ac:dyDescent="0.3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3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3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3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3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3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3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3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abSelected="1" workbookViewId="0">
      <selection activeCell="I6" sqref="I6"/>
    </sheetView>
  </sheetViews>
  <sheetFormatPr defaultRowHeight="16.5" x14ac:dyDescent="0.3"/>
  <cols>
    <col min="3" max="3" width="11" bestFit="1" customWidth="1"/>
    <col min="7" max="7" width="11" bestFit="1" customWidth="1"/>
    <col min="8" max="9" width="13.75" bestFit="1" customWidth="1"/>
    <col min="10" max="10" width="10.875" bestFit="1" customWidth="1"/>
  </cols>
  <sheetData>
    <row r="2" spans="1:10" x14ac:dyDescent="0.3">
      <c r="A2" t="s">
        <v>66</v>
      </c>
    </row>
    <row r="3" spans="1:10" x14ac:dyDescent="0.3">
      <c r="A3" s="1" t="s">
        <v>0</v>
      </c>
      <c r="B3" s="1" t="s">
        <v>1</v>
      </c>
      <c r="C3" s="1" t="s">
        <v>2</v>
      </c>
      <c r="D3" s="4" t="s">
        <v>76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3">
      <c r="A4" s="1" t="s">
        <v>42</v>
      </c>
      <c r="B4" s="1" t="s">
        <v>43</v>
      </c>
      <c r="C4" s="1" t="s">
        <v>26</v>
      </c>
      <c r="D4" s="5" t="str">
        <f>LOOKUP(C4,$C$4:$C$27)</f>
        <v>네일아트</v>
      </c>
      <c r="E4" s="2">
        <v>18</v>
      </c>
      <c r="F4" s="2">
        <v>2</v>
      </c>
      <c r="G4" s="2">
        <v>20</v>
      </c>
      <c r="H4" s="6">
        <v>1600000</v>
      </c>
      <c r="I4" s="6" t="e">
        <f>MAX(H4*(VLOOKUP(E4,$A$32:$E$36,MATCH(F4,$B$31:$E$31,1)+1,FALSE)*G4),100000)</f>
        <v>#N/A</v>
      </c>
      <c r="J4" s="6" t="str" cm="1">
        <f t="array" ref="J4">FN보너스(E4,F4,G4)</f>
        <v/>
      </c>
    </row>
    <row r="5" spans="1:10" x14ac:dyDescent="0.3">
      <c r="A5" s="1" t="s">
        <v>44</v>
      </c>
      <c r="B5" s="1" t="s">
        <v>45</v>
      </c>
      <c r="C5" s="1" t="s">
        <v>13</v>
      </c>
      <c r="D5" s="5"/>
      <c r="E5" s="2">
        <v>63</v>
      </c>
      <c r="F5" s="2">
        <v>3</v>
      </c>
      <c r="G5" s="2">
        <v>18</v>
      </c>
      <c r="H5" s="6">
        <v>2860000</v>
      </c>
      <c r="I5" s="6" t="e">
        <f>VLOOKUP(MATCH(E4,$A$32:$A$36,1),$B$32:$E$36,MATCH(F4,$B$31:$E$31,1),0)</f>
        <v>#N/A</v>
      </c>
      <c r="J5" s="6" t="str" cm="1">
        <f t="array" ref="J5">FN보너스(E5,F5,G5)</f>
        <v/>
      </c>
    </row>
    <row r="6" spans="1:10" x14ac:dyDescent="0.3">
      <c r="A6" s="1" t="s">
        <v>60</v>
      </c>
      <c r="B6" s="1" t="s">
        <v>34</v>
      </c>
      <c r="C6" s="1" t="s">
        <v>35</v>
      </c>
      <c r="D6" s="5"/>
      <c r="E6" s="2">
        <v>26</v>
      </c>
      <c r="F6" s="2">
        <v>2</v>
      </c>
      <c r="G6" s="2">
        <v>16</v>
      </c>
      <c r="H6" s="6">
        <v>1280000</v>
      </c>
      <c r="I6" s="6"/>
      <c r="J6" s="6" t="str" cm="1">
        <f t="array" ref="J6">FN보너스(E6,F6,G6)</f>
        <v/>
      </c>
    </row>
    <row r="7" spans="1:10" x14ac:dyDescent="0.3">
      <c r="A7" s="1" t="s">
        <v>38</v>
      </c>
      <c r="B7" s="1" t="s">
        <v>39</v>
      </c>
      <c r="C7" s="1" t="s">
        <v>35</v>
      </c>
      <c r="D7" s="5"/>
      <c r="E7" s="2">
        <v>75</v>
      </c>
      <c r="F7" s="2">
        <v>5</v>
      </c>
      <c r="G7" s="2">
        <v>20</v>
      </c>
      <c r="H7" s="6">
        <v>4000000</v>
      </c>
      <c r="I7" s="6"/>
      <c r="J7" s="6" cm="1">
        <f t="array" ref="J7">FN보너스(E7,F7,G7)</f>
        <v>200000</v>
      </c>
    </row>
    <row r="8" spans="1:10" x14ac:dyDescent="0.3">
      <c r="A8" s="1" t="s">
        <v>36</v>
      </c>
      <c r="B8" s="1" t="s">
        <v>37</v>
      </c>
      <c r="C8" s="1" t="s">
        <v>17</v>
      </c>
      <c r="D8" s="5"/>
      <c r="E8" s="2">
        <v>69</v>
      </c>
      <c r="F8" s="2">
        <v>3</v>
      </c>
      <c r="G8" s="2">
        <v>20</v>
      </c>
      <c r="H8" s="6">
        <v>3000000</v>
      </c>
      <c r="I8" s="6"/>
      <c r="J8" s="6" cm="1">
        <f t="array" ref="J8">FN보너스(E8,F8,G8)</f>
        <v>200000</v>
      </c>
    </row>
    <row r="9" spans="1:10" x14ac:dyDescent="0.3">
      <c r="A9" s="1" t="s">
        <v>56</v>
      </c>
      <c r="B9" s="1" t="s">
        <v>57</v>
      </c>
      <c r="C9" s="1" t="s">
        <v>53</v>
      </c>
      <c r="D9" s="5"/>
      <c r="E9" s="2">
        <v>21</v>
      </c>
      <c r="F9" s="2">
        <v>3</v>
      </c>
      <c r="G9" s="2">
        <v>20</v>
      </c>
      <c r="H9" s="6">
        <v>2400000</v>
      </c>
      <c r="I9" s="6"/>
      <c r="J9" s="6" t="str" cm="1">
        <f t="array" ref="J9">FN보너스(E9,F9,G9)</f>
        <v/>
      </c>
    </row>
    <row r="10" spans="1:10" x14ac:dyDescent="0.3">
      <c r="A10" s="1" t="s">
        <v>47</v>
      </c>
      <c r="B10" s="1" t="s">
        <v>48</v>
      </c>
      <c r="C10" s="1" t="s">
        <v>35</v>
      </c>
      <c r="D10" s="5"/>
      <c r="E10" s="2">
        <v>42</v>
      </c>
      <c r="F10" s="2">
        <v>2</v>
      </c>
      <c r="G10" s="2">
        <v>10</v>
      </c>
      <c r="H10" s="6">
        <v>1300000</v>
      </c>
      <c r="I10" s="6"/>
      <c r="J10" s="6" t="str" cm="1">
        <f t="array" ref="J10">FN보너스(E10,F10,G10)</f>
        <v/>
      </c>
    </row>
    <row r="11" spans="1:10" x14ac:dyDescent="0.3">
      <c r="A11" s="1" t="s">
        <v>11</v>
      </c>
      <c r="B11" s="1" t="s">
        <v>12</v>
      </c>
      <c r="C11" s="1" t="s">
        <v>13</v>
      </c>
      <c r="D11" s="5"/>
      <c r="E11" s="2">
        <v>93</v>
      </c>
      <c r="F11" s="2">
        <v>3</v>
      </c>
      <c r="G11" s="2">
        <v>24</v>
      </c>
      <c r="H11" s="6">
        <v>2880000</v>
      </c>
      <c r="I11" s="6"/>
      <c r="J11" s="6" cm="1">
        <f t="array" ref="J11">FN보너스(E11,F11,G11)</f>
        <v>200000</v>
      </c>
    </row>
    <row r="12" spans="1:10" x14ac:dyDescent="0.3">
      <c r="A12" s="1" t="s">
        <v>40</v>
      </c>
      <c r="B12" s="1" t="s">
        <v>41</v>
      </c>
      <c r="C12" s="1" t="s">
        <v>26</v>
      </c>
      <c r="D12" s="5"/>
      <c r="E12" s="2">
        <v>12</v>
      </c>
      <c r="F12" s="2">
        <v>2</v>
      </c>
      <c r="G12" s="2">
        <v>18</v>
      </c>
      <c r="H12" s="6">
        <v>1440000</v>
      </c>
      <c r="I12" s="6"/>
      <c r="J12" s="6" t="str" cm="1">
        <f t="array" ref="J12">FN보너스(E12,F12,G12)</f>
        <v/>
      </c>
    </row>
    <row r="13" spans="1:10" x14ac:dyDescent="0.3">
      <c r="A13" s="1" t="s">
        <v>22</v>
      </c>
      <c r="B13" s="1" t="s">
        <v>23</v>
      </c>
      <c r="C13" s="1" t="s">
        <v>21</v>
      </c>
      <c r="D13" s="5"/>
      <c r="E13" s="2">
        <v>42</v>
      </c>
      <c r="F13" s="2">
        <v>3</v>
      </c>
      <c r="G13" s="2">
        <v>20</v>
      </c>
      <c r="H13" s="6">
        <v>2400000</v>
      </c>
      <c r="I13" s="6"/>
      <c r="J13" s="6" t="str" cm="1">
        <f t="array" ref="J13">FN보너스(E13,F13,G13)</f>
        <v/>
      </c>
    </row>
    <row r="14" spans="1:10" x14ac:dyDescent="0.3">
      <c r="A14" s="1" t="s">
        <v>49</v>
      </c>
      <c r="B14" s="1" t="s">
        <v>50</v>
      </c>
      <c r="C14" s="1" t="s">
        <v>21</v>
      </c>
      <c r="D14" s="5"/>
      <c r="E14" s="2">
        <v>15</v>
      </c>
      <c r="F14" s="2">
        <v>3</v>
      </c>
      <c r="G14" s="2">
        <v>12</v>
      </c>
      <c r="H14" s="6">
        <v>1440000</v>
      </c>
      <c r="I14" s="6"/>
      <c r="J14" s="6" t="str" cm="1">
        <f t="array" ref="J14">FN보너스(E14,F14,G14)</f>
        <v/>
      </c>
    </row>
    <row r="15" spans="1:10" x14ac:dyDescent="0.3">
      <c r="A15" s="1" t="s">
        <v>58</v>
      </c>
      <c r="B15" s="1" t="s">
        <v>59</v>
      </c>
      <c r="C15" s="1" t="s">
        <v>13</v>
      </c>
      <c r="D15" s="5"/>
      <c r="E15" s="2">
        <v>57</v>
      </c>
      <c r="F15" s="2">
        <v>3</v>
      </c>
      <c r="G15" s="2">
        <v>18</v>
      </c>
      <c r="H15" s="6">
        <v>2160000</v>
      </c>
      <c r="I15" s="6"/>
      <c r="J15" s="6" t="str" cm="1">
        <f t="array" ref="J15">FN보너스(E15,F15,G15)</f>
        <v/>
      </c>
    </row>
    <row r="16" spans="1:10" x14ac:dyDescent="0.3">
      <c r="A16" s="1" t="s">
        <v>27</v>
      </c>
      <c r="B16" s="1" t="s">
        <v>28</v>
      </c>
      <c r="C16" s="1" t="s">
        <v>17</v>
      </c>
      <c r="D16" s="5"/>
      <c r="E16" s="2">
        <v>50</v>
      </c>
      <c r="F16" s="2">
        <v>2</v>
      </c>
      <c r="G16" s="2">
        <v>18</v>
      </c>
      <c r="H16" s="6">
        <v>1940000</v>
      </c>
      <c r="I16" s="6"/>
      <c r="J16" s="6" t="str" cm="1">
        <f t="array" ref="J16">FN보너스(E16,F16,G16)</f>
        <v/>
      </c>
    </row>
    <row r="17" spans="1:10" x14ac:dyDescent="0.3">
      <c r="A17" s="1" t="s">
        <v>64</v>
      </c>
      <c r="B17" s="1" t="s">
        <v>65</v>
      </c>
      <c r="C17" s="1" t="s">
        <v>53</v>
      </c>
      <c r="D17" s="5"/>
      <c r="E17" s="2">
        <v>42</v>
      </c>
      <c r="F17" s="2">
        <v>2</v>
      </c>
      <c r="G17" s="2">
        <v>18</v>
      </c>
      <c r="H17" s="6">
        <v>1440000</v>
      </c>
      <c r="I17" s="6"/>
      <c r="J17" s="6" t="str" cm="1">
        <f t="array" ref="J17">FN보너스(E17,F17,G17)</f>
        <v/>
      </c>
    </row>
    <row r="18" spans="1:10" x14ac:dyDescent="0.3">
      <c r="A18" s="1" t="s">
        <v>24</v>
      </c>
      <c r="B18" s="1" t="s">
        <v>25</v>
      </c>
      <c r="C18" s="1" t="s">
        <v>26</v>
      </c>
      <c r="D18" s="5"/>
      <c r="E18" s="2">
        <v>18</v>
      </c>
      <c r="F18" s="2">
        <v>2</v>
      </c>
      <c r="G18" s="2">
        <v>20</v>
      </c>
      <c r="H18" s="6">
        <v>1600000</v>
      </c>
      <c r="I18" s="6"/>
      <c r="J18" s="6" t="str" cm="1">
        <f t="array" ref="J18">FN보너스(E18,F18,G18)</f>
        <v/>
      </c>
    </row>
    <row r="19" spans="1:10" x14ac:dyDescent="0.3">
      <c r="A19" s="1" t="s">
        <v>46</v>
      </c>
      <c r="B19" s="1" t="s">
        <v>45</v>
      </c>
      <c r="C19" s="1" t="s">
        <v>13</v>
      </c>
      <c r="D19" s="5"/>
      <c r="E19" s="2">
        <v>46</v>
      </c>
      <c r="F19" s="2">
        <v>2</v>
      </c>
      <c r="G19" s="2">
        <v>24</v>
      </c>
      <c r="H19" s="6">
        <v>1920000</v>
      </c>
      <c r="I19" s="6"/>
      <c r="J19" s="6" t="str" cm="1">
        <f t="array" ref="J19">FN보너스(E19,F19,G19)</f>
        <v/>
      </c>
    </row>
    <row r="20" spans="1:10" x14ac:dyDescent="0.3">
      <c r="A20" s="1" t="s">
        <v>51</v>
      </c>
      <c r="B20" s="1" t="s">
        <v>52</v>
      </c>
      <c r="C20" s="1" t="s">
        <v>53</v>
      </c>
      <c r="D20" s="5"/>
      <c r="E20" s="2">
        <v>18</v>
      </c>
      <c r="F20" s="2">
        <v>3</v>
      </c>
      <c r="G20" s="2">
        <v>20</v>
      </c>
      <c r="H20" s="6">
        <v>2400000</v>
      </c>
      <c r="I20" s="6"/>
      <c r="J20" s="6" t="str" cm="1">
        <f t="array" ref="J20">FN보너스(E20,F20,G20)</f>
        <v/>
      </c>
    </row>
    <row r="21" spans="1:10" x14ac:dyDescent="0.3">
      <c r="A21" s="1" t="s">
        <v>54</v>
      </c>
      <c r="B21" s="1" t="s">
        <v>55</v>
      </c>
      <c r="C21" s="1" t="s">
        <v>53</v>
      </c>
      <c r="D21" s="5"/>
      <c r="E21" s="2">
        <v>45</v>
      </c>
      <c r="F21" s="2">
        <v>5</v>
      </c>
      <c r="G21" s="2">
        <v>30</v>
      </c>
      <c r="H21" s="6">
        <v>3800000</v>
      </c>
      <c r="I21" s="6"/>
      <c r="J21" s="6" t="str" cm="1">
        <f t="array" ref="J21">FN보너스(E21,F21,G21)</f>
        <v/>
      </c>
    </row>
    <row r="22" spans="1:10" x14ac:dyDescent="0.3">
      <c r="A22" s="1" t="s">
        <v>61</v>
      </c>
      <c r="B22" s="1" t="s">
        <v>62</v>
      </c>
      <c r="C22" s="1" t="s">
        <v>63</v>
      </c>
      <c r="D22" s="5"/>
      <c r="E22" s="2">
        <v>42</v>
      </c>
      <c r="F22" s="2">
        <v>2</v>
      </c>
      <c r="G22" s="2">
        <v>24</v>
      </c>
      <c r="H22" s="6">
        <v>1920000</v>
      </c>
      <c r="I22" s="6"/>
      <c r="J22" s="6" t="str" cm="1">
        <f t="array" ref="J22">FN보너스(E22,F22,G22)</f>
        <v/>
      </c>
    </row>
    <row r="23" spans="1:10" x14ac:dyDescent="0.3">
      <c r="A23" s="1" t="s">
        <v>19</v>
      </c>
      <c r="B23" s="1" t="s">
        <v>20</v>
      </c>
      <c r="C23" s="1" t="s">
        <v>21</v>
      </c>
      <c r="D23" s="5"/>
      <c r="E23" s="2">
        <v>60</v>
      </c>
      <c r="F23" s="2">
        <v>5</v>
      </c>
      <c r="G23" s="2">
        <v>20</v>
      </c>
      <c r="H23" s="6">
        <v>4000000</v>
      </c>
      <c r="I23" s="6"/>
      <c r="J23" s="6" cm="1">
        <f t="array" ref="J23">FN보너스(E23,F23,G23)</f>
        <v>200000</v>
      </c>
    </row>
    <row r="24" spans="1:10" x14ac:dyDescent="0.3">
      <c r="A24" s="1" t="s">
        <v>31</v>
      </c>
      <c r="B24" s="1" t="s">
        <v>32</v>
      </c>
      <c r="C24" s="1" t="s">
        <v>17</v>
      </c>
      <c r="D24" s="5"/>
      <c r="E24" s="2">
        <v>20</v>
      </c>
      <c r="F24" s="2">
        <v>1</v>
      </c>
      <c r="G24" s="2">
        <v>24</v>
      </c>
      <c r="H24" s="6">
        <v>960000</v>
      </c>
      <c r="I24" s="6"/>
      <c r="J24" s="6" t="str" cm="1">
        <f t="array" ref="J24">FN보너스(E24,F24,G24)</f>
        <v/>
      </c>
    </row>
    <row r="25" spans="1:10" x14ac:dyDescent="0.3">
      <c r="A25" s="1" t="s">
        <v>33</v>
      </c>
      <c r="B25" s="1" t="s">
        <v>34</v>
      </c>
      <c r="C25" s="1" t="s">
        <v>35</v>
      </c>
      <c r="D25" s="5"/>
      <c r="E25" s="2">
        <v>75</v>
      </c>
      <c r="F25" s="2">
        <v>5</v>
      </c>
      <c r="G25" s="2">
        <v>18</v>
      </c>
      <c r="H25" s="6">
        <v>3600000</v>
      </c>
      <c r="I25" s="6"/>
      <c r="J25" s="6" t="str" cm="1">
        <f t="array" ref="J25">FN보너스(E25,F25,G25)</f>
        <v/>
      </c>
    </row>
    <row r="26" spans="1:10" x14ac:dyDescent="0.3">
      <c r="A26" s="1" t="s">
        <v>15</v>
      </c>
      <c r="B26" s="1" t="s">
        <v>16</v>
      </c>
      <c r="C26" s="1" t="s">
        <v>17</v>
      </c>
      <c r="D26" s="5"/>
      <c r="E26" s="2">
        <v>175</v>
      </c>
      <c r="F26" s="2">
        <v>5</v>
      </c>
      <c r="G26" s="2">
        <v>18</v>
      </c>
      <c r="H26" s="6">
        <v>3600000</v>
      </c>
      <c r="I26" s="6"/>
      <c r="J26" s="6" t="str" cm="1">
        <f t="array" ref="J26">FN보너스(E26,F26,G26)</f>
        <v/>
      </c>
    </row>
    <row r="27" spans="1:10" x14ac:dyDescent="0.3">
      <c r="A27" s="1" t="s">
        <v>29</v>
      </c>
      <c r="B27" s="1" t="s">
        <v>30</v>
      </c>
      <c r="C27" s="1" t="s">
        <v>26</v>
      </c>
      <c r="D27" s="5"/>
      <c r="E27" s="2">
        <v>72</v>
      </c>
      <c r="F27" s="2">
        <v>6</v>
      </c>
      <c r="G27" s="2">
        <v>20</v>
      </c>
      <c r="H27" s="6">
        <v>4800000</v>
      </c>
      <c r="I27" s="6"/>
      <c r="J27" s="6" cm="1">
        <f t="array" ref="J27">FN보너스(E27,F27,G27)</f>
        <v>200000</v>
      </c>
    </row>
    <row r="29" spans="1:10" x14ac:dyDescent="0.3">
      <c r="A29" t="s">
        <v>68</v>
      </c>
      <c r="G29" t="s">
        <v>69</v>
      </c>
    </row>
    <row r="30" spans="1:10" x14ac:dyDescent="0.3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3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 cm="1">
        <f t="array" ref="H31">TEXT(SUM(($G31=$C$4:$C$27)*$E$4:$E$27),"#명")</f>
        <v>120명</v>
      </c>
      <c r="I31" s="6">
        <f>IFERROR(AVERAGEIFS($H$4:$H$27,$C$4:$C$27,G31,$E$4:$E$27,"&gt;=50"),"")</f>
        <v>4800000</v>
      </c>
    </row>
    <row r="32" spans="1:10" x14ac:dyDescent="0.3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 cm="1">
        <f t="array" ref="H32">TEXT(SUM(($G32=$C$4:$C$27)*$E$4:$E$27),"#명")</f>
        <v>117명</v>
      </c>
      <c r="I32" s="6">
        <f t="shared" ref="I32:I37" si="0">IFERROR(AVERAGEIFS($H$4:$H$27,$C$4:$C$27,G32,$E$4:$E$27,"&gt;=50"),"")</f>
        <v>4000000</v>
      </c>
    </row>
    <row r="33" spans="1:9" x14ac:dyDescent="0.3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 cm="1">
        <f t="array" ref="H33">TEXT(SUM(($G33=$C$4:$C$27)*$E$4:$E$27),"#명")</f>
        <v>126명</v>
      </c>
      <c r="I33" s="6" t="str">
        <f t="shared" si="0"/>
        <v/>
      </c>
    </row>
    <row r="34" spans="1:9" x14ac:dyDescent="0.3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 cm="1">
        <f t="array" ref="H34">TEXT(SUM(($G34=$C$4:$C$27)*$E$4:$E$27),"#명")</f>
        <v>259명</v>
      </c>
      <c r="I34" s="6">
        <f t="shared" si="0"/>
        <v>2633333.3333333335</v>
      </c>
    </row>
    <row r="35" spans="1:9" x14ac:dyDescent="0.3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 cm="1">
        <f t="array" ref="H35">TEXT(SUM(($G35=$C$4:$C$27)*$E$4:$E$27),"#명")</f>
        <v>218명</v>
      </c>
      <c r="I35" s="6">
        <f t="shared" si="0"/>
        <v>3800000</v>
      </c>
    </row>
    <row r="36" spans="1:9" x14ac:dyDescent="0.3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 cm="1">
        <f t="array" ref="H36">TEXT(SUM(($G36=$C$4:$C$27)*$E$4:$E$27),"#명")</f>
        <v>314명</v>
      </c>
      <c r="I36" s="6">
        <f t="shared" si="0"/>
        <v>2846666.6666666665</v>
      </c>
    </row>
    <row r="37" spans="1:9" x14ac:dyDescent="0.3">
      <c r="G37" s="1" t="s">
        <v>63</v>
      </c>
      <c r="H37" s="1" t="str" cm="1">
        <f t="array" ref="H37">TEXT(SUM(($G37=$C$4:$C$27)*$E$4:$E$27),"#명")</f>
        <v>42명</v>
      </c>
      <c r="I37" s="6" t="str">
        <f t="shared" si="0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I8" sqref="I8"/>
    </sheetView>
  </sheetViews>
  <sheetFormatPr defaultRowHeight="16.5" x14ac:dyDescent="0.3"/>
  <cols>
    <col min="1" max="1" width="7.5" bestFit="1" customWidth="1"/>
    <col min="2" max="2" width="11.25" bestFit="1" customWidth="1"/>
    <col min="3" max="3" width="7.375" bestFit="1" customWidth="1"/>
    <col min="4" max="4" width="15.25" bestFit="1" customWidth="1"/>
    <col min="5" max="8" width="11.25" bestFit="1" customWidth="1"/>
    <col min="9" max="10" width="7.5" bestFit="1" customWidth="1"/>
    <col min="11" max="11" width="11.25" bestFit="1" customWidth="1"/>
  </cols>
  <sheetData>
    <row r="2" spans="1:4" x14ac:dyDescent="0.3">
      <c r="A2" s="16" t="s">
        <v>3</v>
      </c>
      <c r="B2" s="16" t="s">
        <v>2</v>
      </c>
      <c r="C2" t="s">
        <v>79</v>
      </c>
      <c r="D2" t="s">
        <v>80</v>
      </c>
    </row>
    <row r="3" spans="1:4" x14ac:dyDescent="0.3">
      <c r="A3" t="s">
        <v>18</v>
      </c>
      <c r="B3" t="s">
        <v>13</v>
      </c>
      <c r="C3" s="15">
        <v>4</v>
      </c>
      <c r="D3" s="17">
        <v>0.15552523874488403</v>
      </c>
    </row>
    <row r="4" spans="1:4" x14ac:dyDescent="0.3">
      <c r="B4" t="s">
        <v>17</v>
      </c>
      <c r="C4" s="15">
        <v>4</v>
      </c>
      <c r="D4" s="17">
        <v>0.1432469304229195</v>
      </c>
    </row>
    <row r="5" spans="1:4" x14ac:dyDescent="0.3">
      <c r="B5" t="s">
        <v>21</v>
      </c>
      <c r="C5" s="15">
        <v>1</v>
      </c>
      <c r="D5" s="17">
        <v>4.0927694406548434E-2</v>
      </c>
    </row>
    <row r="6" spans="1:4" x14ac:dyDescent="0.3">
      <c r="B6" t="s">
        <v>63</v>
      </c>
      <c r="C6" s="15">
        <v>1</v>
      </c>
      <c r="D6" s="17">
        <v>3.2742155525238743E-2</v>
      </c>
    </row>
    <row r="7" spans="1:4" x14ac:dyDescent="0.3">
      <c r="B7" t="s">
        <v>26</v>
      </c>
      <c r="C7" s="15">
        <v>1</v>
      </c>
      <c r="D7" s="17">
        <v>2.4556616643929059E-2</v>
      </c>
    </row>
    <row r="8" spans="1:4" x14ac:dyDescent="0.3">
      <c r="A8" t="s">
        <v>81</v>
      </c>
      <c r="C8" s="15" t="s">
        <v>83</v>
      </c>
      <c r="D8" s="17">
        <v>3.6090785067592702E-2</v>
      </c>
    </row>
    <row r="9" spans="1:4" x14ac:dyDescent="0.3">
      <c r="A9" t="s">
        <v>14</v>
      </c>
      <c r="B9" t="s">
        <v>53</v>
      </c>
      <c r="C9" s="15">
        <v>4</v>
      </c>
      <c r="D9" s="17">
        <v>0.208731241473397</v>
      </c>
    </row>
    <row r="10" spans="1:4" x14ac:dyDescent="0.3">
      <c r="B10" t="s">
        <v>35</v>
      </c>
      <c r="C10" s="15">
        <v>4</v>
      </c>
      <c r="D10" s="17">
        <v>0.165075034106412</v>
      </c>
    </row>
    <row r="11" spans="1:4" x14ac:dyDescent="0.3">
      <c r="B11" t="s">
        <v>26</v>
      </c>
      <c r="C11" s="15">
        <v>3</v>
      </c>
      <c r="D11" s="17">
        <v>0.13642564802182811</v>
      </c>
    </row>
    <row r="12" spans="1:4" x14ac:dyDescent="0.3">
      <c r="B12" t="s">
        <v>21</v>
      </c>
      <c r="C12" s="15">
        <v>2</v>
      </c>
      <c r="D12" s="17">
        <v>9.2769440654843105E-2</v>
      </c>
    </row>
    <row r="13" spans="1:4" x14ac:dyDescent="0.3">
      <c r="A13" t="s">
        <v>82</v>
      </c>
      <c r="C13" s="15" t="s">
        <v>83</v>
      </c>
      <c r="D13" s="17">
        <v>4.6384720327421552E-2</v>
      </c>
    </row>
    <row r="14" spans="1:4" x14ac:dyDescent="0.3">
      <c r="A14" t="s">
        <v>78</v>
      </c>
      <c r="C14" s="15">
        <v>24</v>
      </c>
      <c r="D14" s="17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K6" sqref="K6"/>
    </sheetView>
  </sheetViews>
  <sheetFormatPr defaultRowHeight="16.5" x14ac:dyDescent="0.3"/>
  <cols>
    <col min="2" max="2" width="11" bestFit="1" customWidth="1"/>
    <col min="5" max="5" width="10.875" bestFit="1" customWidth="1"/>
    <col min="7" max="7" width="11" customWidth="1"/>
  </cols>
  <sheetData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whole" errorStyle="information" allowBlank="1" showInputMessage="1" showErrorMessage="1" errorTitle="입력오류" error="1과 2 중에서 선택해야 합니다." promptTitle="입력" prompt="1은 남자_x000a_2는 여자" sqref="C3:C26" xr:uid="{D494B717-6DB4-475B-80D6-0629DAB1EF94}">
      <formula1>1</formula1>
      <formula2>2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9" zoomScaleNormal="100" workbookViewId="0">
      <selection activeCell="L32" sqref="L32"/>
    </sheetView>
  </sheetViews>
  <sheetFormatPr defaultRowHeight="16.5" x14ac:dyDescent="0.3"/>
  <cols>
    <col min="2" max="2" width="21.125" bestFit="1" customWidth="1"/>
    <col min="4" max="4" width="12.375" bestFit="1" customWidth="1"/>
  </cols>
  <sheetData>
    <row r="2" spans="2:4" x14ac:dyDescent="0.3">
      <c r="B2" t="s">
        <v>73</v>
      </c>
    </row>
    <row r="3" spans="2:4" x14ac:dyDescent="0.3">
      <c r="B3" s="1" t="s">
        <v>2</v>
      </c>
      <c r="C3" s="1" t="s">
        <v>4</v>
      </c>
      <c r="D3" s="1" t="s">
        <v>7</v>
      </c>
    </row>
    <row r="4" spans="2:4" x14ac:dyDescent="0.3">
      <c r="B4" s="1" t="s">
        <v>26</v>
      </c>
      <c r="C4" s="2">
        <v>18</v>
      </c>
      <c r="D4" s="9">
        <v>1600000</v>
      </c>
    </row>
    <row r="5" spans="2:4" x14ac:dyDescent="0.3">
      <c r="B5" s="1" t="s">
        <v>21</v>
      </c>
      <c r="C5" s="2">
        <v>42</v>
      </c>
      <c r="D5" s="9">
        <v>2400000</v>
      </c>
    </row>
    <row r="6" spans="2:4" x14ac:dyDescent="0.3">
      <c r="B6" s="1" t="s">
        <v>53</v>
      </c>
      <c r="C6" s="2">
        <v>21</v>
      </c>
      <c r="D6" s="9">
        <v>2400000</v>
      </c>
    </row>
    <row r="7" spans="2:4" x14ac:dyDescent="0.3">
      <c r="B7" s="1" t="s">
        <v>13</v>
      </c>
      <c r="C7" s="2">
        <v>63</v>
      </c>
      <c r="D7" s="9">
        <v>2860000</v>
      </c>
    </row>
    <row r="8" spans="2:4" x14ac:dyDescent="0.3">
      <c r="B8" s="1" t="s">
        <v>35</v>
      </c>
      <c r="C8" s="2">
        <v>26</v>
      </c>
      <c r="D8" s="9">
        <v>1280000</v>
      </c>
    </row>
    <row r="9" spans="2:4" x14ac:dyDescent="0.3">
      <c r="B9" s="1" t="s">
        <v>17</v>
      </c>
      <c r="C9" s="2">
        <v>69</v>
      </c>
      <c r="D9" s="9">
        <v>3000000</v>
      </c>
    </row>
    <row r="10" spans="2:4" x14ac:dyDescent="0.3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M12" sqref="M12"/>
    </sheetView>
  </sheetViews>
  <sheetFormatPr defaultRowHeight="16.5" x14ac:dyDescent="0.3"/>
  <cols>
    <col min="1" max="1" width="7.125" bestFit="1" customWidth="1"/>
    <col min="2" max="2" width="11" bestFit="1" customWidth="1"/>
    <col min="3" max="3" width="5.25" bestFit="1" customWidth="1"/>
    <col min="7" max="7" width="10.875" bestFit="1" customWidth="1"/>
    <col min="8" max="8" width="1.75" customWidth="1"/>
    <col min="9" max="9" width="10.75" customWidth="1"/>
  </cols>
  <sheetData>
    <row r="1" spans="1:7" x14ac:dyDescent="0.3">
      <c r="A1" t="s">
        <v>66</v>
      </c>
    </row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8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8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8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8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8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8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8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8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8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8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8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8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8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8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8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8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8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8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8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8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8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8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8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8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{0AE02A6A-C024-4FE2-9BAB-F53D880F2B27}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{8546C692-2D58-4273-A7E9-45EAFAE05EC4}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AE02A6A-C024-4FE2-9BAB-F53D880F2B2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8546C692-2D58-4273-A7E9-45EAFAE05EC4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6.5" x14ac:dyDescent="0.3"/>
  <cols>
    <col min="3" max="3" width="11" bestFit="1" customWidth="1"/>
    <col min="8" max="8" width="10.875" bestFit="1" customWidth="1"/>
  </cols>
  <sheetData>
    <row r="1" spans="1:8" x14ac:dyDescent="0.3">
      <c r="A1" t="s">
        <v>66</v>
      </c>
    </row>
    <row r="2" spans="1:8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3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3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3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3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3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3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3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3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3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3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3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3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3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3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3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3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3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3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3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3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3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3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3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g E A A B Q S w M E F A A C A A g A 1 4 Y E X U k X d V y k A A A A 9 Q A A A B I A H A B D b 2 5 m a W c v U G F j a 2 F n Z S 5 4 b W w g o h g A K K A U A A A A A A A A A A A A A A A A A A A A A A A A A A A A h Y 8 x D o I w A E W v Q r r T l m o M k l I G R y U x m h j X p l R o g N b Q Y r m b g 0 f y C m I U d X P 8 7 7 / h / / v 1 R r O h b Y K L 7 K w y O g U R x C C Q W p h C 6 T I F v T u F M c g Y 3 X J R 8 1 I G o 6 x t M t g i B Z V z 5 w Q h 7 z 3 0 M 2 i 6 E h G M I 3 T M N 3 t R y Z a D j 6 z + y 6 H S 1 n E t J G D 0 8 B r D C F w u Y D w n E F M 0 M Z o r / e 3 J O P f Z / k C 6 6 h v X d 5 L V J l z v K J o i R e 8 L 7 A F Q S w M E F A A C A A g A 1 4 Y E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e G B F 0 O a g Q d 8 g E A A E 4 D A A A T A B w A R m 9 y b X V s Y X M v U 2 V j d G l v b j E u b S C i G A A o o B Q A A A A A A A A A A A A A A A A A A A A A A A A A A A B 9 U l 9 r 0 1 A c f S / 0 O 1 z i S w q h Z G V M c P R B O v 8 M f R B a 8 a E p J W u v r P Q 2 d + T e Q q U U p m Z Q j c L E l q Y u g w q F 0 d G H u E 7 N s P t C u T f f w R t T F W x m X m 7 4 n X P P O b + T E F i j D W y A Y n x u b K d T 6 R T Z 1 0 1 Y B / z 1 S + Y 5 g e / x v h N 4 w 9 C x w v E M 5 A G C N J 0 C 4 u E n x 2 z h i 8 m 9 T g 2 i 7 D N s N v c w b s r 3 G w h m C 9 i g 0 K B E l g p 3 t K c E m k R 7 / E D b g a R J 8 Y H G f 1 y G Y 1 f L q b m t a v y + E f h v q t y e C r 9 q 5 P n N Z X O f T 1 x + 9 k G O a O p m T s 1 o a g 7 w r y 6 3 J z G F u 5 P Q G W r q 7 f D T O 0 3 w w / G A W 8 v Q 8 r I d R D p S R g F G G y E F U L M N M 8 o q d d J a 1 e I + h F S s E u / U L e 9 S 2 M p L i V x J e d Q w 6 n n p 1 x W p 0 i v v 6 F S v r N R v S f z t V X A x Y 8 c u C E d T 9 n 4 g C d W S v i c q e W L i F q b w I d T r o g 7 5 P 0 E U U F 6 R 7 y J U r O l I N 0 k + W q K S + e P D F o f B x X X k E 7 f w 1 6 d k 6 g Z 5 j s 1 W A a N 2 y y i 9 O I B E T g i m d L u S M O a v 5 u z 8 S B I t C S K g s E N 7 C v i N 8 O s B + + i u g S I y H x 0 F i y U 7 n 6 2 D 1 h e 2 s J L u R J q n v u h Y g L s G 3 d r M R u F i u + 9 L N r / k t h t 4 1 o 3 o 6 V K I r K P 8 Z C D + H j 6 a 8 + H n B L T v M P s q Y W 7 5 g d 9 P m N t T f n Y Y C f 6 r 1 s u k U w 3 j x g + w / R N Q S w E C L Q A U A A I A C A D X h g R d S R d 1 X K Q A A A D 1 A A A A E g A A A A A A A A A A A A A A A A A A A A A A Q 2 9 u Z m l n L 1 B h Y 2 t h Z 2 U u e G 1 s U E s B A i 0 A F A A C A A g A 1 4 Y E X Q / K 6 a u k A A A A 6 Q A A A B M A A A A A A A A A A A A A A A A A 8 A A A A F t D b 2 5 0 Z W 5 0 X 1 R 5 c G V z X S 5 4 b W x Q S w E C L Q A U A A I A C A D X h g R d D m o E H f I B A A B O A w A A E w A A A A A A A A A A A A A A A A D h A Q A A R m 9 y b X V s Y X M v U 2 V j d G l v b j E u b V B L B Q Y A A A A A A w A D A M I A A A A g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L E g A A A A A A A G k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M l O D M l O D E l R U I l Q j A l O T g l R U E l Q j g l Q j A l R U M l O D g l O T g l R U E l Q j A l O T U l R U Q l O T g l O D Q l R U Q l O T k l Q T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D R U M D c 6 N T Q 6 N D c u N T I y O D c w M l o i I C 8 + P E V u d H J 5 I F R 5 c G U 9 I k Z p b G x D b 2 x 1 b W 5 U e X B l c y I g V m F s d W U 9 I n N C Z 1 l H Q m d N R E F 3 T U R B d 0 0 9 I i A v P j x F b n R y e S B U e X B l P S J G a W x s Q 2 9 s d W 1 u T m F t Z X M i I F Z h b H V l P S J z W y Z x d W 9 0 O + q w l e y C r O u q h S Z x d W 9 0 O y w m c X V v d D v q s J X s g q z s v Z T r k 5 w m c X V v d D s s J n F 1 b 3 Q 7 7 I i Y 7 J e F 6 r O 8 6 6 q p J n F 1 b 3 Q 7 L C Z x d W 9 0 O + y E s e u z h C Z x d W 9 0 O y w m c X V v d D v s i J j q s J X s n b j s m 5 A m c X V v d D s s J n F 1 b 3 Q 7 6 r e 8 6 6 y 0 7 I u c 6 r C E J n F 1 b 3 Q 7 L C Z x d W 9 0 O + q 3 v O u s t O y d v O y I m C Z x d W 9 0 O y w m c X V v d D v s m 5 T q u I n s l 6 z s l a E m c X V v d D s s J n F 1 b 3 Q 7 7 I i Y 6 4 u 5 J n F 1 b 3 Q 7 L C Z x d W 9 0 O + y E u O q 4 i C Z x d W 9 0 O y w m c X V v d D v s i 6 T s p 4 D q u I n s l a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I O B 6 7 C Y 6 r i w 7 I i Y 6 r C V 7 Z i E 7 Z m p L + u z g O q y v e u Q n C D s n K D t m J U u e + q w l e y C r O u q h S w w f S Z x d W 9 0 O y w m c X V v d D t T Z W N 0 a W 9 u M S / s g 4 H r s J j q u L D s i J j q s J X t m I T t m a k v 6 7 O A 6 r K 9 6 5 C c I O y c o O 2 Y l S 5 7 6 r C V 7 I K s 7 L 2 U 6 5 O c L D F 9 J n F 1 b 3 Q 7 L C Z x d W 9 0 O 1 N l Y 3 R p b 2 4 x L + y D g e u w m O q 4 s O y I m O q w l e 2 Y h O 2 Z q S / r s 4 D q s r 3 r k J w g 7 J y g 7 Z i V L n v s i J j s l 4 X q s 7 z r q q k s M n 0 m c X V v d D s s J n F 1 b 3 Q 7 U 2 V j d G l v b j E v 7 I O B 6 7 C Y 6 r i w 7 I i Y 6 r C V 7 Z i E 7 Z m p L + u z g O q y v e u Q n C D s n K D t m J U u e + y E s e u z h C w z f S Z x d W 9 0 O y w m c X V v d D t T Z W N 0 a W 9 u M S / s g 4 H r s J j q u L D s i J j q s J X t m I T t m a k v 6 7 O A 6 r K 9 6 5 C c I O y c o O 2 Y l S 5 7 7 I i Y 6 r C V 7 J 2 4 7 J u Q L D R 9 J n F 1 b 3 Q 7 L C Z x d W 9 0 O 1 N l Y 3 R p b 2 4 x L + y D g e u w m O q 4 s O y I m O q w l e 2 Y h O 2 Z q S / r s 4 D q s r 3 r k J w g 7 J y g 7 Z i V L n v q t 7 z r r L T s i 5 z q s I Q s N X 0 m c X V v d D s s J n F 1 b 3 Q 7 U 2 V j d G l v b j E v 7 I O B 6 7 C Y 6 r i w 7 I i Y 6 r C V 7 Z i E 7 Z m p L + u z g O q y v e u Q n C D s n K D t m J U u e + q 3 v O u s t O y d v O y I m C w 2 f S Z x d W 9 0 O y w m c X V v d D t T Z W N 0 a W 9 u M S / s g 4 H r s J j q u L D s i J j q s J X t m I T t m a k v 6 7 O A 6 r K 9 6 5 C c I O y c o O 2 Y l S 5 7 7 J u U 6 r i J 7 J e s 7 J W h L D d 9 J n F 1 b 3 Q 7 L C Z x d W 9 0 O 1 N l Y 3 R p b 2 4 x L + y D g e u w m O q 4 s O y I m O q w l e 2 Y h O 2 Z q S / r s 4 D q s r 3 r k J w g 7 J y g 7 Z i V L n v s i J j r i 7 k s O H 0 m c X V v d D s s J n F 1 b 3 Q 7 U 2 V j d G l v b j E v 7 I O B 6 7 C Y 6 r i w 7 I i Y 6 r C V 7 Z i E 7 Z m p L + u z g O q y v e u Q n C D s n K D t m J U u e + y E u O q 4 i C w 5 f S Z x d W 9 0 O y w m c X V v d D t T Z W N 0 a W 9 u M S / s g 4 H r s J j q u L D s i J j q s J X t m I T t m a k v 6 7 O A 6 r K 9 6 5 C c I O y c o O 2 Y l S 5 7 7 I u k 7 K e A 6 r i J 7 J W h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7 I O B 6 7 C Y 6 r i w 7 I i Y 6 r C V 7 Z i E 7 Z m p L + u z g O q y v e u Q n C D s n K D t m J U u e + q w l e y C r O u q h S w w f S Z x d W 9 0 O y w m c X V v d D t T Z W N 0 a W 9 u M S / s g 4 H r s J j q u L D s i J j q s J X t m I T t m a k v 6 7 O A 6 r K 9 6 5 C c I O y c o O 2 Y l S 5 7 6 r C V 7 I K s 7 L 2 U 6 5 O c L D F 9 J n F 1 b 3 Q 7 L C Z x d W 9 0 O 1 N l Y 3 R p b 2 4 x L + y D g e u w m O q 4 s O y I m O q w l e 2 Y h O 2 Z q S / r s 4 D q s r 3 r k J w g 7 J y g 7 Z i V L n v s i J j s l 4 X q s 7 z r q q k s M n 0 m c X V v d D s s J n F 1 b 3 Q 7 U 2 V j d G l v b j E v 7 I O B 6 7 C Y 6 r i w 7 I i Y 6 r C V 7 Z i E 7 Z m p L + u z g O q y v e u Q n C D s n K D t m J U u e + y E s e u z h C w z f S Z x d W 9 0 O y w m c X V v d D t T Z W N 0 a W 9 u M S / s g 4 H r s J j q u L D s i J j q s J X t m I T t m a k v 6 7 O A 6 r K 9 6 5 C c I O y c o O 2 Y l S 5 7 7 I i Y 6 r C V 7 J 2 4 7 J u Q L D R 9 J n F 1 b 3 Q 7 L C Z x d W 9 0 O 1 N l Y 3 R p b 2 4 x L + y D g e u w m O q 4 s O y I m O q w l e 2 Y h O 2 Z q S / r s 4 D q s r 3 r k J w g 7 J y g 7 Z i V L n v q t 7 z r r L T s i 5 z q s I Q s N X 0 m c X V v d D s s J n F 1 b 3 Q 7 U 2 V j d G l v b j E v 7 I O B 6 7 C Y 6 r i w 7 I i Y 6 r C V 7 Z i E 7 Z m p L + u z g O q y v e u Q n C D s n K D t m J U u e + q 3 v O u s t O y d v O y I m C w 2 f S Z x d W 9 0 O y w m c X V v d D t T Z W N 0 a W 9 u M S / s g 4 H r s J j q u L D s i J j q s J X t m I T t m a k v 6 7 O A 6 r K 9 6 5 C c I O y c o O 2 Y l S 5 7 7 J u U 6 r i J 7 J e s 7 J W h L D d 9 J n F 1 b 3 Q 7 L C Z x d W 9 0 O 1 N l Y 3 R p b 2 4 x L + y D g e u w m O q 4 s O y I m O q w l e 2 Y h O 2 Z q S / r s 4 D q s r 3 r k J w g 7 J y g 7 Z i V L n v s i J j r i 7 k s O H 0 m c X V v d D s s J n F 1 b 3 Q 7 U 2 V j d G l v b j E v 7 I O B 6 7 C Y 6 r i w 7 I i Y 6 r C V 7 Z i E 7 Z m p L + u z g O q y v e u Q n C D s n K D t m J U u e + y E u O q 4 i C w 5 f S Z x d W 9 0 O y w m c X V v d D t T Z W N 0 a W 9 u M S / s g 4 H r s J j q u L D s i J j q s J X t m I T t m a k v 6 7 O A 6 r K 9 6 5 C c I O y c o O 2 Y l S 5 7 7 I u k 7 K e A 6 r i J 7 J W h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g z J T g x J U V C J U I w J T k 4 J U V B J U I 4 J U I w J U V D J T g 4 J T k 4 J U V B J U I w J T k 1 J U V E J T k 4 J T g 0 J U V E J T k 5 J U E 5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M y U 4 M S V F Q i V C M C U 5 O C V F Q S V C O C V C M C V F Q y U 4 O C U 5 O C V F Q S V C M C U 5 N S V F R C U 5 O C U 4 N C V F R C U 5 O S V B O S 8 l R U M l O D M l O D E l R U I l Q j A l O T g l R U E l Q j g l Q j A l R U M l O D g l O T g l R U E l Q j A l O T U l R U Q l O T g l O D Q l R U Q l O T k l Q T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M l O D E l R U I l Q j A l O T g l R U E l Q j g l Q j A l R U M l O D g l O T g l R U E l Q j A l O T U l R U Q l O T g l O D Q l R U Q l O T k l Q T k v J U V D J T h B J U I 5 J U V B J U I y J U E 5 J U V C J T k w J T l D J T I w J U V E J T k 3 J U E 0 J U V C J T h E J T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z J T g x J U V C J U I w J T k 4 J U V B J U I 4 J U I w J U V D J T g 4 J T k 4 J U V B J U I w J T k 1 J U V E J T k 4 J T g 0 J U V E J T k 5 J U E 5 L y V F Q i V C M y U 4 M C V F Q S V C M i V C R C V F Q i U 5 M C U 5 Q y U y M C V F Q y U 5 Q y V B M C V F R C U 5 O C U 5 N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Y Q 7 s t i J b q S I + 8 o J + B j t s U A A A A A A I A A A A A A B B m A A A A A Q A A I A A A A B s T J W j R g E O s M 1 H 4 k u S 1 Q K Y M 4 P u D y u B V + P U 7 6 D j m m H i N A A A A A A 6 A A A A A A g A A I A A A A B 0 y / P a x f v M m B I c a z x 3 y G q n V b t y L d Y H 0 + w z d a k T / z E B s U A A A A P a u 9 m F I N W E J L Q 4 p H 6 D z y h L o d N g I f u b 1 v 3 5 F r 8 O P 8 m W x z T V T L W W d + G 8 G 0 y 9 5 H V G + F m w m C 8 H U y w 1 a A D 1 2 M 1 p Z S m 1 R Q t 0 O B 2 B e P u T O w p u L 0 g X g Q A A A A N I p Y h 4 d d z T g L 4 m a f Z C z y t a n Z L 6 W G Q D h 9 4 / 2 R 2 O Z w O D 6 0 Q 6 F Q P Z g 4 B n A 8 0 u W y 3 7 Q g p f C B o d t q g y y u f b C Y + 9 d b 8 4 = < / D a t a M a s h u p > 
</file>

<file path=customXml/itemProps1.xml><?xml version="1.0" encoding="utf-8"?>
<ds:datastoreItem xmlns:ds="http://schemas.openxmlformats.org/officeDocument/2006/customXml" ds:itemID="{F9E8F65F-49A9-4982-B6DA-C499BD4F38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LG</cp:lastModifiedBy>
  <cp:lastPrinted>2026-08-04T07:51:24Z</cp:lastPrinted>
  <dcterms:created xsi:type="dcterms:W3CDTF">2023-08-09T00:13:15Z</dcterms:created>
  <dcterms:modified xsi:type="dcterms:W3CDTF">2026-08-04T08:29:28Z</dcterms:modified>
</cp:coreProperties>
</file>