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_컴활1급_실기_기출문제집(20260420)\02 최신기출유형\07회\"/>
    </mc:Choice>
  </mc:AlternateContent>
  <xr:revisionPtr revIDLastSave="0" documentId="13_ncr:1_{BDB6D426-F769-4F66-9437-52D2543A763B}" xr6:coauthVersionLast="47" xr6:coauthVersionMax="47" xr10:uidLastSave="{00000000-0000-0000-0000-000000000000}"/>
  <bookViews>
    <workbookView xWindow="-120" yWindow="-120" windowWidth="29040" windowHeight="15720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6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0e42b20b-3f99-4291-8083-65bae08df450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I32" i="2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6" i="2" a="1"/>
  <c r="J17" i="2" a="1"/>
  <c r="J20" i="2" a="1"/>
  <c r="J21" i="2" a="1"/>
  <c r="J22" i="2" a="1"/>
  <c r="J23" i="2" a="1"/>
  <c r="J13" i="2" a="1"/>
  <c r="J16" i="2" a="1"/>
  <c r="J7" i="2" a="1"/>
  <c r="J18" i="2" a="1"/>
  <c r="J8" i="2" a="1"/>
  <c r="J19" i="2" a="1"/>
  <c r="J9" i="2" a="1"/>
  <c r="J10" i="2" a="1"/>
  <c r="J11" i="2" a="1"/>
  <c r="J12" i="2" a="1"/>
  <c r="J24" i="2" a="1"/>
  <c r="J14" i="2" a="1"/>
  <c r="J25" i="2" a="1"/>
  <c r="J15" i="2" a="1"/>
  <c r="J26" i="2" a="1"/>
  <c r="J5" i="2" a="1"/>
  <c r="J27" i="2" a="1"/>
  <c r="J4" i="2" a="1"/>
  <c r="J27" i="2" l="1"/>
  <c r="J5" i="2"/>
  <c r="J26" i="2"/>
  <c r="J15" i="2"/>
  <c r="J25" i="2"/>
  <c r="J14" i="2"/>
  <c r="J24" i="2"/>
  <c r="J12" i="2"/>
  <c r="J11" i="2"/>
  <c r="J10" i="2"/>
  <c r="J9" i="2"/>
  <c r="J19" i="2"/>
  <c r="J8" i="2"/>
  <c r="J18" i="2"/>
  <c r="J7" i="2"/>
  <c r="J16" i="2"/>
  <c r="J13" i="2"/>
  <c r="J23" i="2"/>
  <c r="J22" i="2"/>
  <c r="J21" i="2"/>
  <c r="J20" i="2"/>
  <c r="J17" i="2"/>
  <c r="J6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067E5B2-B199-4EEE-9A02-81020614427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F76A3FF-EE8B-46DD-A17A-EE60F5A13695}" sourceFile="C:\2026_컴활1급_실기_기출문제집(20260420)\02 최신기출유형\07회\문화센터.xlsx" name="문화센터" type="100" refreshedVersion="8" minRefreshableVersion="5">
    <extLst>
      <ext xmlns:x15="http://schemas.microsoft.com/office/spreadsheetml/2010/11/main" uri="{DE250136-89BD-433C-8126-D09CA5730AF9}">
        <x15:connection id="e7050c4c-e0c6-4069-9939-025a11ddc8c9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<sst xmlns="http://schemas.openxmlformats.org/spreadsheetml/2006/main" count="476" uniqueCount="83">
  <si>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</si>
  <si>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</si>
  <si>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</si>
  <si>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</si>
  <si>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</si>
  <si>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</si>
  <si>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</si>
  <si>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</si>
  <si>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</si>
  <si>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</si>
  <si>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</si>
  <si>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</si>
  <si>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</si>
  <si>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</si>
  <si>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</si>
  <si>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</si>
  <si>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</si>
  <si>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</si>
  <si>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</si>
  <si>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</si>
  <si>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</si>
  <si>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</si>
  <si>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</si>
  <si>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</si>
  <si>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</si>
  <si>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</si>
  <si>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</si>
  <si>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</si>
  <si>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</si>
  <si>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</si>
  <si>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</si>
  <si>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</si>
  <si>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</si>
  <si>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</si>
  <si>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</si>
  <si>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</si>
  <si>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</si>
  <si>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</si>
  <si>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</si>
  <si>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</si>
  <si>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</si>
  <si>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</si>
  <si>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</si>
  <si>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</si>
  <si>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</si>
  <si>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</si>
  <si>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</si>
  <si>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</si>
  <si>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</si>
  <si>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</si>
  <si>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</si>
  <si>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</si>
  <si>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</si>
  <si>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</si>
  <si>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</si>
  <si>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</si>
  <si>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</si>
  <si>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</si>
  <si>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</si>
  <si>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</si>
  <si>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</si>
  <si>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</si>
  <si>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</si>
  <si>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</si>
  <si>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</si>
  <si>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</si>
  <si>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</si>
  <si>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</si>
  <si>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</si>
  <si>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</si>
  <si>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</si>
  <si>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</si>
  <si>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</si>
  <si>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</si>
  <si>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</si>
  <si>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</si>
  <si>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수업코드</t>
    <phoneticPr fontId="1" type="noConversion"/>
  </si>
  <si>
    <t>조건</t>
  </si>
  <si>
    <t>총합계</t>
  </si>
  <si>
    <t>인원수</t>
  </si>
  <si>
    <t>합계: 월급여액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</si>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</sst>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65" formatCode="[Blue][=1]&quot;남자&quot;;[Red][=2]&quot;여자&quot;"/>
  </numFmts>
  <fonts count="5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65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7663392"/>
        <c:axId val="658336528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658336528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7663392"/>
        <c:crosses val="max"/>
        <c:crossBetween val="between"/>
      </c:valAx>
      <c:catAx>
        <c:axId val="1447663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58336528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owen park" refreshedDate="46224.856934490737" backgroundQuery="1" createdVersion="8" refreshedVersion="8" minRefreshableVersion="3" recordCount="0" supportSubquery="1" supportAdvancedDrill="1" xr:uid="{A82DC279-91B7-49D8-ABE6-CC3B4E4A09D5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개수: 강사명]" caption="개수: 강사명" numFmtId="0" hierarchy="13" level="32767"/>
    <cacheField name="[Measures].[합계: 월급여액]" caption="합계: 월급여액" numFmtId="0" hierarchy="14" level="32767"/>
  </cacheFields>
  <cacheHierarchies count="15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0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개수: 강사명]" caption="개수: 강사명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합계: 월급여액]" caption="합계: 월급여액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FDE4C5-CF21-4925-8E46-54B021FD2B7A}" name="피벗 테이블1" cacheId="66" applyNumberFormats="0" applyBorderFormats="0" applyFontFormats="0" applyPatternFormats="0" applyAlignmentFormats="0" applyWidthHeightFormats="1" dataCaption="값" missingCaption="없음" updatedVersion="8" minRefreshableVersion="3" useAutoFormatting="1" subtotalHiddenItems="1" itemPrintTitles="1" createdVersion="8" indent="0" compact="0" compactData="0" multipleFieldFilters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2" subtotal="count" baseField="1" baseItem="0"/>
    <dataField name="합계: 월급여액" fld="3" showDataAs="percentOfTotal" baseField="1" baseItem="0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인원수"/>
    <pivotHierarchy dragToData="1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N17" sqref="N17"/>
    </sheetView>
  </sheetViews>
  <sheetFormatPr defaultRowHeight="15"/>
  <cols>
    <col min="1" max="1" width="19.85546875" customWidth="1"/>
    <col min="2" max="2" width="16.7109375" customWidth="1"/>
    <col min="3" max="3" width="17" customWidth="1"/>
    <col min="4" max="4" width="18.5703125" customWidth="1"/>
    <col min="5" max="5" width="19.42578125" customWidth="1"/>
    <col min="8" max="8" width="11.5703125" bestFit="1" customWidth="1"/>
    <col min="9" max="10" width="10.140625" bestFit="1" customWidth="1"/>
    <col min="11" max="11" width="11.5703125" bestFit="1" customWidth="1"/>
  </cols>
  <sheetData>
    <row r="2" spans="1:1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>
      <c r="A28" t="s">
        <v>77</v>
      </c>
    </row>
    <row r="29" spans="1:11">
      <c r="A29" t="b">
        <f>OR($K3&gt;= LARGE($K$3:$K$26,3), $K3&lt;= SMALL($K$3:$K$26,3))</f>
        <v>0</v>
      </c>
    </row>
    <row r="31" spans="1:11">
      <c r="A31" t="s">
        <v>0</v>
      </c>
      <c r="B31" t="s">
        <v>2</v>
      </c>
      <c r="C31" t="s">
        <v>3</v>
      </c>
      <c r="D31" t="s">
        <v>8</v>
      </c>
      <c r="E31" t="s">
        <v>10</v>
      </c>
    </row>
    <row r="32" spans="1:11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 $C3 &lt;&gt; "발레", $C3 &lt;&gt; 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workbookViewId="0">
      <selection activeCell="N8" sqref="N8"/>
    </sheetView>
  </sheetViews>
  <sheetFormatPr defaultRowHeight="15"/>
  <cols>
    <col min="3" max="3" width="11" bestFit="1" customWidth="1"/>
    <col min="7" max="7" width="11" bestFit="1" customWidth="1"/>
    <col min="8" max="9" width="13.7109375" bestFit="1" customWidth="1"/>
    <col min="10" max="10" width="10.85546875" bestFit="1" customWidth="1"/>
  </cols>
  <sheetData>
    <row r="2" spans="1:10">
      <c r="A2" t="s">
        <v>66</v>
      </c>
    </row>
    <row r="3" spans="1:10">
      <c r="A3" s="1" t="s">
        <v>0</v>
      </c>
      <c r="B3" s="1" t="s">
        <v>1</v>
      </c>
      <c r="C3" s="1" t="s">
        <v>2</v>
      </c>
      <c r="D3" s="4" t="s">
        <v>76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ht="16.5">
      <c r="A4" s="1" t="s">
        <v>42</v>
      </c>
      <c r="B4" s="1" t="s">
        <v>43</v>
      </c>
      <c r="C4" s="1" t="s">
        <v>26</v>
      </c>
      <c r="D4" s="5" t="str">
        <f>LOOKUP(C4,{"네일아트","바이올린","발레","스포츠댄스","요가","음악줄넘기","하모니카"}, {11,22,33,44,55,66,77}) &amp; LOOKUP(MID(B4,3,1), {"1","2"},{"M","W"})</f>
        <v>11W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MAX(H4*VLOOKUP(E4,$A$32:$E$36,MATCH(F4*G4,$B$31:$E$31,1)+1,TRUE), 100000)</f>
        <v>100000</v>
      </c>
      <c r="J4" s="6" t="str" cm="1">
        <f t="array" ref="J4">fn보너스(E4,F4,G4)</f>
        <v/>
      </c>
    </row>
    <row r="5" spans="1:10" ht="16.5">
      <c r="A5" s="1" t="s">
        <v>44</v>
      </c>
      <c r="B5" s="1" t="s">
        <v>45</v>
      </c>
      <c r="C5" s="1" t="s">
        <v>13</v>
      </c>
      <c r="D5" s="5" t="str">
        <f>LOOKUP(C5,{"네일아트","바이올린","발레","스포츠댄스","요가","음악줄넘기","하모니카"}, {11,22,33,44,55,66,77}) &amp; LOOKUP(MID(B5,3,1), {"1","2"},{"M","W"})</f>
        <v>44M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0">MAX(H5*VLOOKUP(E5,$A$32:$E$36,MATCH(F5*G5,$B$31:$E$31,1)+1,TRUE), 100000)</f>
        <v>286000</v>
      </c>
      <c r="J5" s="6" t="str" cm="1">
        <f t="array" ref="J5">fn보너스(E5,F5,G5)</f>
        <v/>
      </c>
    </row>
    <row r="6" spans="1:10" ht="16.5">
      <c r="A6" s="1" t="s">
        <v>60</v>
      </c>
      <c r="B6" s="1" t="s">
        <v>34</v>
      </c>
      <c r="C6" s="1" t="s">
        <v>35</v>
      </c>
      <c r="D6" s="5" t="str">
        <f>LOOKUP(C6,{"네일아트","바이올린","발레","스포츠댄스","요가","음악줄넘기","하모니카"}, {11,22,33,44,55,66,77}) &amp; LOOKUP(MID(B6,3,1), {"1","2"},{"M","W"})</f>
        <v>55W</v>
      </c>
      <c r="E6" s="2">
        <v>26</v>
      </c>
      <c r="F6" s="2">
        <v>2</v>
      </c>
      <c r="G6" s="2">
        <v>16</v>
      </c>
      <c r="H6" s="6">
        <v>1280000</v>
      </c>
      <c r="I6" s="6">
        <f t="shared" si="0"/>
        <v>100000</v>
      </c>
      <c r="J6" s="6" t="str" cm="1">
        <f t="array" ref="J6">fn보너스(E6,F6,G6)</f>
        <v/>
      </c>
    </row>
    <row r="7" spans="1:10" ht="16.5">
      <c r="A7" s="1" t="s">
        <v>38</v>
      </c>
      <c r="B7" s="1" t="s">
        <v>39</v>
      </c>
      <c r="C7" s="1" t="s">
        <v>35</v>
      </c>
      <c r="D7" s="5" t="str">
        <f>LOOKUP(C7,{"네일아트","바이올린","발레","스포츠댄스","요가","음악줄넘기","하모니카"}, {11,22,33,44,55,66,77}) &amp; LOOKUP(MID(B7,3,1), {"1","2"},{"M","W"})</f>
        <v>55W</v>
      </c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6" cm="1">
        <f t="array" ref="J7">fn보너스(E7,F7,G7)</f>
        <v>200000</v>
      </c>
    </row>
    <row r="8" spans="1:10" ht="16.5">
      <c r="A8" s="1" t="s">
        <v>36</v>
      </c>
      <c r="B8" s="1" t="s">
        <v>37</v>
      </c>
      <c r="C8" s="1" t="s">
        <v>17</v>
      </c>
      <c r="D8" s="5" t="str">
        <f>LOOKUP(C8,{"네일아트","바이올린","발레","스포츠댄스","요가","음악줄넘기","하모니카"}, {11,22,33,44,55,66,77}) &amp; LOOKUP(MID(B8,3,1), {"1","2"},{"M","W"})</f>
        <v>66M</v>
      </c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6" cm="1">
        <f t="array" ref="J8">fn보너스(E8,F8,G8)</f>
        <v>200000</v>
      </c>
    </row>
    <row r="9" spans="1:10" ht="16.5">
      <c r="A9" s="1" t="s">
        <v>56</v>
      </c>
      <c r="B9" s="1" t="s">
        <v>57</v>
      </c>
      <c r="C9" s="1" t="s">
        <v>53</v>
      </c>
      <c r="D9" s="5" t="str">
        <f>LOOKUP(C9,{"네일아트","바이올린","발레","스포츠댄스","요가","음악줄넘기","하모니카"}, {11,22,33,44,55,66,77}) &amp; LOOKUP(MID(B9,3,1), {"1","2"},{"M","W"})</f>
        <v>33W</v>
      </c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6" t="str" cm="1">
        <f t="array" ref="J9">fn보너스(E9,F9,G9)</f>
        <v/>
      </c>
    </row>
    <row r="10" spans="1:10" ht="16.5">
      <c r="A10" s="1" t="s">
        <v>47</v>
      </c>
      <c r="B10" s="1" t="s">
        <v>48</v>
      </c>
      <c r="C10" s="1" t="s">
        <v>35</v>
      </c>
      <c r="D10" s="5" t="str">
        <f>LOOKUP(C10,{"네일아트","바이올린","발레","스포츠댄스","요가","음악줄넘기","하모니카"}, {11,22,33,44,55,66,77}) &amp; LOOKUP(MID(B10,3,1), {"1","2"},{"M","W"})</f>
        <v>55W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100000</v>
      </c>
      <c r="J10" s="6" t="str" cm="1">
        <f t="array" ref="J10">fn보너스(E10,F10,G10)</f>
        <v/>
      </c>
    </row>
    <row r="11" spans="1:10" ht="16.5">
      <c r="A11" s="1" t="s">
        <v>11</v>
      </c>
      <c r="B11" s="1" t="s">
        <v>12</v>
      </c>
      <c r="C11" s="1" t="s">
        <v>13</v>
      </c>
      <c r="D11" s="5" t="str">
        <f>LOOKUP(C11,{"네일아트","바이올린","발레","스포츠댄스","요가","음악줄넘기","하모니카"}, {11,22,33,44,55,66,77}) &amp; LOOKUP(MID(B11,3,1), {"1","2"},{"M","W"})</f>
        <v>44M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6" cm="1">
        <f t="array" ref="J11">fn보너스(E11,F11,G11)</f>
        <v>200000</v>
      </c>
    </row>
    <row r="12" spans="1:10" ht="16.5">
      <c r="A12" s="1" t="s">
        <v>40</v>
      </c>
      <c r="B12" s="1" t="s">
        <v>41</v>
      </c>
      <c r="C12" s="1" t="s">
        <v>26</v>
      </c>
      <c r="D12" s="5" t="str">
        <f>LOOKUP(C12,{"네일아트","바이올린","발레","스포츠댄스","요가","음악줄넘기","하모니카"}, {11,22,33,44,55,66,77}) &amp; LOOKUP(MID(B12,3,1), {"1","2"},{"M","W"})</f>
        <v>11M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100000</v>
      </c>
      <c r="J12" s="6" t="str" cm="1">
        <f t="array" ref="J12">fn보너스(E12,F12,G12)</f>
        <v/>
      </c>
    </row>
    <row r="13" spans="1:10" ht="16.5">
      <c r="A13" s="1" t="s">
        <v>22</v>
      </c>
      <c r="B13" s="1" t="s">
        <v>23</v>
      </c>
      <c r="C13" s="1" t="s">
        <v>21</v>
      </c>
      <c r="D13" s="5" t="str">
        <f>LOOKUP(C13,{"네일아트","바이올린","발레","스포츠댄스","요가","음악줄넘기","하모니카"}, {11,22,33,44,55,66,77}) &amp; LOOKUP(MID(B13,3,1), {"1","2"},{"M","W"})</f>
        <v>22M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0"/>
        <v>168000.00000000003</v>
      </c>
      <c r="J13" s="6" t="str" cm="1">
        <f t="array" ref="J13">fn보너스(E13,F13,G13)</f>
        <v/>
      </c>
    </row>
    <row r="14" spans="1:10" ht="16.5">
      <c r="A14" s="1" t="s">
        <v>49</v>
      </c>
      <c r="B14" s="1" t="s">
        <v>50</v>
      </c>
      <c r="C14" s="1" t="s">
        <v>21</v>
      </c>
      <c r="D14" s="5" t="str">
        <f>LOOKUP(C14,{"네일아트","바이올린","발레","스포츠댄스","요가","음악줄넘기","하모니카"}, {11,22,33,44,55,66,77}) &amp; LOOKUP(MID(B14,3,1), {"1","2"},{"M","W"})</f>
        <v>22W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100000</v>
      </c>
      <c r="J14" s="6" t="str" cm="1">
        <f t="array" ref="J14">fn보너스(E14,F14,G14)</f>
        <v/>
      </c>
    </row>
    <row r="15" spans="1:10" ht="16.5">
      <c r="A15" s="1" t="s">
        <v>58</v>
      </c>
      <c r="B15" s="1" t="s">
        <v>59</v>
      </c>
      <c r="C15" s="1" t="s">
        <v>13</v>
      </c>
      <c r="D15" s="5" t="str">
        <f>LOOKUP(C15,{"네일아트","바이올린","발레","스포츠댄스","요가","음악줄넘기","하모니카"}, {11,22,33,44,55,66,77}) &amp; LOOKUP(MID(B15,3,1), {"1","2"},{"M","W"})</f>
        <v>44M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6" t="str" cm="1">
        <f t="array" ref="J15">fn보너스(E15,F15,G15)</f>
        <v/>
      </c>
    </row>
    <row r="16" spans="1:10" ht="16.5">
      <c r="A16" s="1" t="s">
        <v>27</v>
      </c>
      <c r="B16" s="1" t="s">
        <v>28</v>
      </c>
      <c r="C16" s="1" t="s">
        <v>17</v>
      </c>
      <c r="D16" s="5" t="str">
        <f>LOOKUP(C16,{"네일아트","바이올린","발레","스포츠댄스","요가","음악줄넘기","하모니카"}, {11,22,33,44,55,66,77}) &amp; LOOKUP(MID(B16,3,1), {"1","2"},{"M","W"})</f>
        <v>66M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100000</v>
      </c>
      <c r="J16" s="6" t="str" cm="1">
        <f t="array" ref="J16">fn보너스(E16,F16,G16)</f>
        <v/>
      </c>
    </row>
    <row r="17" spans="1:10" ht="16.5">
      <c r="A17" s="1" t="s">
        <v>64</v>
      </c>
      <c r="B17" s="1" t="s">
        <v>65</v>
      </c>
      <c r="C17" s="1" t="s">
        <v>53</v>
      </c>
      <c r="D17" s="5" t="str">
        <f>LOOKUP(C17,{"네일아트","바이올린","발레","스포츠댄스","요가","음악줄넘기","하모니카"}, {11,22,33,44,55,66,77}) &amp; LOOKUP(MID(B17,3,1), {"1","2"},{"M","W"})</f>
        <v>33W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100000</v>
      </c>
      <c r="J17" s="6" t="str" cm="1">
        <f t="array" ref="J17">fn보너스(E17,F17,G17)</f>
        <v/>
      </c>
    </row>
    <row r="18" spans="1:10" ht="16.5">
      <c r="A18" s="1" t="s">
        <v>24</v>
      </c>
      <c r="B18" s="1" t="s">
        <v>25</v>
      </c>
      <c r="C18" s="1" t="s">
        <v>26</v>
      </c>
      <c r="D18" s="5" t="str">
        <f>LOOKUP(C18,{"네일아트","바이올린","발레","스포츠댄스","요가","음악줄넘기","하모니카"}, {11,22,33,44,55,66,77}) &amp; LOOKUP(MID(B18,3,1), {"1","2"},{"M","W"})</f>
        <v>11W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100000</v>
      </c>
      <c r="J18" s="6" t="str" cm="1">
        <f t="array" ref="J18">fn보너스(E18,F18,G18)</f>
        <v/>
      </c>
    </row>
    <row r="19" spans="1:10" ht="16.5">
      <c r="A19" s="1" t="s">
        <v>46</v>
      </c>
      <c r="B19" s="1" t="s">
        <v>45</v>
      </c>
      <c r="C19" s="1" t="s">
        <v>13</v>
      </c>
      <c r="D19" s="5" t="str">
        <f>LOOKUP(C19,{"네일아트","바이올린","발레","스포츠댄스","요가","음악줄넘기","하모니카"}, {11,22,33,44,55,66,77}) &amp; LOOKUP(MID(B19,3,1), {"1","2"},{"M","W"})</f>
        <v>44M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100000</v>
      </c>
      <c r="J19" s="6" t="str" cm="1">
        <f t="array" ref="J19">fn보너스(E19,F19,G19)</f>
        <v/>
      </c>
    </row>
    <row r="20" spans="1:10" ht="16.5">
      <c r="A20" s="1" t="s">
        <v>51</v>
      </c>
      <c r="B20" s="1" t="s">
        <v>52</v>
      </c>
      <c r="C20" s="1" t="s">
        <v>53</v>
      </c>
      <c r="D20" s="5" t="str">
        <f>LOOKUP(C20,{"네일아트","바이올린","발레","스포츠댄스","요가","음악줄넘기","하모니카"}, {11,22,33,44,55,66,77}) &amp; LOOKUP(MID(B20,3,1), {"1","2"},{"M","W"})</f>
        <v>33W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6" t="str" cm="1">
        <f t="array" ref="J20">fn보너스(E20,F20,G20)</f>
        <v/>
      </c>
    </row>
    <row r="21" spans="1:10" ht="16.5">
      <c r="A21" s="1" t="s">
        <v>54</v>
      </c>
      <c r="B21" s="1" t="s">
        <v>55</v>
      </c>
      <c r="C21" s="1" t="s">
        <v>53</v>
      </c>
      <c r="D21" s="5" t="str">
        <f>LOOKUP(C21,{"네일아트","바이올린","발레","스포츠댄스","요가","음악줄넘기","하모니카"}, {11,22,33,44,55,66,77}) &amp; LOOKUP(MID(B21,3,1), {"1","2"},{"M","W"})</f>
        <v>33W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6" t="str" cm="1">
        <f t="array" ref="J21">fn보너스(E21,F21,G21)</f>
        <v/>
      </c>
    </row>
    <row r="22" spans="1:10" ht="16.5">
      <c r="A22" s="1" t="s">
        <v>61</v>
      </c>
      <c r="B22" s="1" t="s">
        <v>62</v>
      </c>
      <c r="C22" s="1" t="s">
        <v>63</v>
      </c>
      <c r="D22" s="5" t="str">
        <f>LOOKUP(C22,{"네일아트","바이올린","발레","스포츠댄스","요가","음악줄넘기","하모니카"}, {11,22,33,44,55,66,77}) &amp; LOOKUP(MID(B22,3,1), {"1","2"},{"M","W"})</f>
        <v>77M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100000</v>
      </c>
      <c r="J22" s="6" t="str" cm="1">
        <f t="array" ref="J22">fn보너스(E22,F22,G22)</f>
        <v/>
      </c>
    </row>
    <row r="23" spans="1:10" ht="16.5">
      <c r="A23" s="1" t="s">
        <v>19</v>
      </c>
      <c r="B23" s="1" t="s">
        <v>20</v>
      </c>
      <c r="C23" s="1" t="s">
        <v>21</v>
      </c>
      <c r="D23" s="5" t="str">
        <f>LOOKUP(C23,{"네일아트","바이올린","발레","스포츠댄스","요가","음악줄넘기","하모니카"}, {11,22,33,44,55,66,77}) &amp; LOOKUP(MID(B23,3,1), {"1","2"},{"M","W"})</f>
        <v>22W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6" cm="1">
        <f t="array" ref="J23">fn보너스(E23,F23,G23)</f>
        <v>200000</v>
      </c>
    </row>
    <row r="24" spans="1:10" ht="16.5">
      <c r="A24" s="1" t="s">
        <v>31</v>
      </c>
      <c r="B24" s="1" t="s">
        <v>32</v>
      </c>
      <c r="C24" s="1" t="s">
        <v>17</v>
      </c>
      <c r="D24" s="5" t="str">
        <f>LOOKUP(C24,{"네일아트","바이올린","발레","스포츠댄스","요가","음악줄넘기","하모니카"}, {11,22,33,44,55,66,77}) &amp; LOOKUP(MID(B24,3,1), {"1","2"},{"M","W"})</f>
        <v>66M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100000</v>
      </c>
      <c r="J24" s="6" t="str" cm="1">
        <f t="array" ref="J24">fn보너스(E24,F24,G24)</f>
        <v/>
      </c>
    </row>
    <row r="25" spans="1:10" ht="16.5">
      <c r="A25" s="1" t="s">
        <v>33</v>
      </c>
      <c r="B25" s="1" t="s">
        <v>34</v>
      </c>
      <c r="C25" s="1" t="s">
        <v>35</v>
      </c>
      <c r="D25" s="5" t="str">
        <f>LOOKUP(C25,{"네일아트","바이올린","발레","스포츠댄스","요가","음악줄넘기","하모니카"}, {11,22,33,44,55,66,77}) &amp; LOOKUP(MID(B25,3,1), {"1","2"},{"M","W"})</f>
        <v>55W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6" t="str" cm="1">
        <f t="array" ref="J25">fn보너스(E25,F25,G25)</f>
        <v/>
      </c>
    </row>
    <row r="26" spans="1:10" ht="16.5">
      <c r="A26" s="1" t="s">
        <v>15</v>
      </c>
      <c r="B26" s="1" t="s">
        <v>16</v>
      </c>
      <c r="C26" s="1" t="s">
        <v>17</v>
      </c>
      <c r="D26" s="5" t="str">
        <f>LOOKUP(C26,{"네일아트","바이올린","발레","스포츠댄스","요가","음악줄넘기","하모니카"}, {11,22,33,44,55,66,77}) &amp; LOOKUP(MID(B26,3,1), {"1","2"},{"M","W"})</f>
        <v>66M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6" t="str" cm="1">
        <f t="array" ref="J26">fn보너스(E26,F26,G26)</f>
        <v/>
      </c>
    </row>
    <row r="27" spans="1:10" ht="16.5">
      <c r="A27" s="1" t="s">
        <v>29</v>
      </c>
      <c r="B27" s="1" t="s">
        <v>30</v>
      </c>
      <c r="C27" s="1" t="s">
        <v>26</v>
      </c>
      <c r="D27" s="5" t="str">
        <f>LOOKUP(C27,{"네일아트","바이올린","발레","스포츠댄스","요가","음악줄넘기","하모니카"}, {11,22,33,44,55,66,77}) &amp; LOOKUP(MID(B27,3,1), {"1","2"},{"M","W"})</f>
        <v>11W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 cm="1">
        <f t="array" ref="J27">fn보너스(E27,F27,G27)</f>
        <v>200000</v>
      </c>
    </row>
    <row r="29" spans="1:10">
      <c r="A29" t="s">
        <v>68</v>
      </c>
      <c r="G29" t="s">
        <v>69</v>
      </c>
    </row>
    <row r="30" spans="1:10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TEXT(SUM(($E$4:$E$27) * ($C$4:$C$27=G31)),0&amp;"명")</f>
        <v>120명</v>
      </c>
      <c r="I31" s="6">
        <f>IFERROR(AVERAGEIFS($H$4:$H$27,$E$4:$E$27,"&gt;= 50",$C$4:$C$27,G31),"")</f>
        <v>4800000</v>
      </c>
    </row>
    <row r="32" spans="1:10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TEXT(SUM(($E$4:$E$27) * ($C$4:$C$27=G32)),0&amp;"명")</f>
        <v>117명</v>
      </c>
      <c r="I32" s="6">
        <f t="shared" ref="I32:I37" si="1">IFERROR(AVERAGEIFS($H$4:$H$27,$E$4:$E$27,"&gt;= 50",$C$4:$C$27,G32),"")</f>
        <v>4000000</v>
      </c>
    </row>
    <row r="33" spans="1:9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TEXT(SUM(($E$4:$E$27) * ($C$4:$C$27=G33)),0&amp;"명")</f>
        <v>126명</v>
      </c>
      <c r="I33" s="6" t="str">
        <f t="shared" si="1"/>
        <v/>
      </c>
    </row>
    <row r="34" spans="1:9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TEXT(SUM(($E$4:$E$27) * ($C$4:$C$27=G34)),0&amp;"명")</f>
        <v>259명</v>
      </c>
      <c r="I34" s="6">
        <f t="shared" si="1"/>
        <v>2633333.3333333335</v>
      </c>
    </row>
    <row r="35" spans="1:9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TEXT(SUM(($E$4:$E$27) * ($C$4:$C$27=G35)),0&amp;"명")</f>
        <v>218명</v>
      </c>
      <c r="I35" s="6">
        <f t="shared" si="1"/>
        <v>3800000</v>
      </c>
    </row>
    <row r="36" spans="1:9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TEXT(SUM(($E$4:$E$27) * ($C$4:$C$27=G36)),0&amp;"명")</f>
        <v>314명</v>
      </c>
      <c r="I36" s="6">
        <f t="shared" si="1"/>
        <v>2846666.6666666665</v>
      </c>
    </row>
    <row r="37" spans="1:9">
      <c r="G37" s="1" t="s">
        <v>63</v>
      </c>
      <c r="H37" s="1" t="str">
        <f t="array" ref="H37">TEXT(SUM(($E$4:$E$27) * ($C$4:$C$27=G37)),0&amp;"명")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E37" sqref="E37"/>
    </sheetView>
  </sheetViews>
  <sheetFormatPr defaultRowHeight="15"/>
  <cols>
    <col min="1" max="1" width="15.5703125" customWidth="1"/>
    <col min="2" max="2" width="11.85546875" bestFit="1" customWidth="1"/>
    <col min="3" max="3" width="7.42578125" bestFit="1" customWidth="1"/>
    <col min="4" max="4" width="15" bestFit="1" customWidth="1"/>
  </cols>
  <sheetData>
    <row r="2" spans="1:4">
      <c r="A2" s="15" t="s">
        <v>3</v>
      </c>
      <c r="B2" s="15" t="s">
        <v>2</v>
      </c>
      <c r="C2" t="s">
        <v>79</v>
      </c>
      <c r="D2" t="s">
        <v>80</v>
      </c>
    </row>
    <row r="3" spans="1:4">
      <c r="A3" t="s">
        <v>18</v>
      </c>
      <c r="B3" t="s">
        <v>13</v>
      </c>
      <c r="C3" s="16">
        <v>4</v>
      </c>
      <c r="D3" s="17">
        <v>0.15552523874488403</v>
      </c>
    </row>
    <row r="4" spans="1:4">
      <c r="B4" t="s">
        <v>17</v>
      </c>
      <c r="C4" s="16">
        <v>4</v>
      </c>
      <c r="D4" s="17">
        <v>0.1432469304229195</v>
      </c>
    </row>
    <row r="5" spans="1:4">
      <c r="B5" t="s">
        <v>21</v>
      </c>
      <c r="C5" s="16">
        <v>1</v>
      </c>
      <c r="D5" s="17">
        <v>4.0927694406548434E-2</v>
      </c>
    </row>
    <row r="6" spans="1:4">
      <c r="B6" t="s">
        <v>63</v>
      </c>
      <c r="C6" s="16">
        <v>1</v>
      </c>
      <c r="D6" s="17">
        <v>3.2742155525238743E-2</v>
      </c>
    </row>
    <row r="7" spans="1:4">
      <c r="B7" t="s">
        <v>26</v>
      </c>
      <c r="C7" s="16">
        <v>1</v>
      </c>
      <c r="D7" s="17">
        <v>2.4556616643929059E-2</v>
      </c>
    </row>
    <row r="8" spans="1:4">
      <c r="A8" t="s">
        <v>81</v>
      </c>
      <c r="C8" s="16">
        <v>11</v>
      </c>
      <c r="D8" s="17">
        <v>0.39699863574351979</v>
      </c>
    </row>
    <row r="9" spans="1:4">
      <c r="A9" t="s">
        <v>14</v>
      </c>
      <c r="B9" t="s">
        <v>53</v>
      </c>
      <c r="C9" s="16">
        <v>4</v>
      </c>
      <c r="D9" s="17">
        <v>0.208731241473397</v>
      </c>
    </row>
    <row r="10" spans="1:4">
      <c r="B10" t="s">
        <v>35</v>
      </c>
      <c r="C10" s="16">
        <v>4</v>
      </c>
      <c r="D10" s="17">
        <v>0.165075034106412</v>
      </c>
    </row>
    <row r="11" spans="1:4">
      <c r="B11" t="s">
        <v>26</v>
      </c>
      <c r="C11" s="16">
        <v>3</v>
      </c>
      <c r="D11" s="17">
        <v>0.13642564802182811</v>
      </c>
    </row>
    <row r="12" spans="1:4">
      <c r="B12" t="s">
        <v>21</v>
      </c>
      <c r="C12" s="16">
        <v>2</v>
      </c>
      <c r="D12" s="17">
        <v>9.2769440654843105E-2</v>
      </c>
    </row>
    <row r="13" spans="1:4">
      <c r="A13" t="s">
        <v>82</v>
      </c>
      <c r="C13" s="16">
        <v>13</v>
      </c>
      <c r="D13" s="17">
        <v>0.60300136425648021</v>
      </c>
    </row>
    <row r="14" spans="1:4">
      <c r="A14" t="s">
        <v>78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R12" sqref="R12"/>
    </sheetView>
  </sheetViews>
  <sheetFormatPr defaultRowHeight="15"/>
  <cols>
    <col min="2" max="2" width="11" bestFit="1" customWidth="1"/>
    <col min="5" max="5" width="10.85546875" bestFit="1" customWidth="1"/>
    <col min="7" max="7" width="11" customWidth="1"/>
  </cols>
  <sheetData>
    <row r="2" spans="1:7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2">
    <dataValidation type="list" errorStyle="information" allowBlank="1" showInputMessage="1" showErrorMessage="1" errorTitle="입력오류" error="1과 2 중에서 선택해야 합니다." promptTitle="입력" prompt="1은남자 2는 여자" sqref="C4:C26" xr:uid="{E56878EC-3949-440C-9876-AF7A07FF6C3F}">
      <formula1>"1,2"</formula1>
    </dataValidation>
    <dataValidation type="list" errorStyle="information" allowBlank="1" showInputMessage="1" showErrorMessage="1" errorTitle="입력오류" error="1과 2 중에서 선택해야 합니다." promptTitle="입력" prompt="1은남자 _x000a_2는 여자" sqref="C3" xr:uid="{2B74B2FA-8006-4662-8531-28389FA23627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O24" sqref="O24"/>
    </sheetView>
  </sheetViews>
  <sheetFormatPr defaultRowHeight="15"/>
  <cols>
    <col min="2" max="2" width="21.140625" bestFit="1" customWidth="1"/>
    <col min="4" max="4" width="12.42578125" bestFit="1" customWidth="1"/>
  </cols>
  <sheetData>
    <row r="2" spans="2:4">
      <c r="B2" t="s">
        <v>73</v>
      </c>
    </row>
    <row r="3" spans="2:4">
      <c r="B3" s="1" t="s">
        <v>2</v>
      </c>
      <c r="C3" s="1" t="s">
        <v>4</v>
      </c>
      <c r="D3" s="1" t="s">
        <v>7</v>
      </c>
    </row>
    <row r="4" spans="2:4">
      <c r="B4" s="1" t="s">
        <v>26</v>
      </c>
      <c r="C4" s="2">
        <v>18</v>
      </c>
      <c r="D4" s="9">
        <v>1600000</v>
      </c>
    </row>
    <row r="5" spans="2:4">
      <c r="B5" s="1" t="s">
        <v>21</v>
      </c>
      <c r="C5" s="2">
        <v>42</v>
      </c>
      <c r="D5" s="9">
        <v>2400000</v>
      </c>
    </row>
    <row r="6" spans="2:4">
      <c r="B6" s="1" t="s">
        <v>53</v>
      </c>
      <c r="C6" s="2">
        <v>21</v>
      </c>
      <c r="D6" s="9">
        <v>2400000</v>
      </c>
    </row>
    <row r="7" spans="2:4">
      <c r="B7" s="1" t="s">
        <v>13</v>
      </c>
      <c r="C7" s="2">
        <v>63</v>
      </c>
      <c r="D7" s="9">
        <v>2860000</v>
      </c>
    </row>
    <row r="8" spans="2:4">
      <c r="B8" s="1" t="s">
        <v>35</v>
      </c>
      <c r="C8" s="2">
        <v>26</v>
      </c>
      <c r="D8" s="9">
        <v>1280000</v>
      </c>
    </row>
    <row r="9" spans="2:4">
      <c r="B9" s="1" t="s">
        <v>17</v>
      </c>
      <c r="C9" s="2">
        <v>69</v>
      </c>
      <c r="D9" s="9">
        <v>3000000</v>
      </c>
    </row>
    <row r="10" spans="2: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6" sqref="J6"/>
    </sheetView>
  </sheetViews>
  <sheetFormatPr defaultRowHeight="15"/>
  <cols>
    <col min="1" max="1" width="7.140625" bestFit="1" customWidth="1"/>
    <col min="2" max="2" width="11" bestFit="1" customWidth="1"/>
    <col min="3" max="3" width="5.28515625" bestFit="1" customWidth="1"/>
    <col min="7" max="7" width="10.85546875" bestFit="1" customWidth="1"/>
    <col min="8" max="8" width="6.85546875" customWidth="1"/>
    <col min="9" max="9" width="15.140625" customWidth="1"/>
  </cols>
  <sheetData>
    <row r="1" spans="1:7">
      <c r="A1" t="s">
        <v>66</v>
      </c>
    </row>
    <row r="2" spans="1:7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{B6C3DCB0-D080-46B9-B5E0-F64E1A151219}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6C3DCB0-D080-46B9-B5E0-F64E1A151219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T22" sqref="T22"/>
    </sheetView>
  </sheetViews>
  <sheetFormatPr defaultRowHeight="15"/>
  <cols>
    <col min="3" max="3" width="11" bestFit="1" customWidth="1"/>
    <col min="8" max="8" width="10.85546875" bestFit="1" customWidth="1"/>
  </cols>
  <sheetData>
    <row r="1" spans="1:8">
      <c r="A1" t="s">
        <v>66</v>
      </c>
    </row>
    <row r="2" spans="1:8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152400</xdr:colOff>
                <xdr:row>3</xdr:row>
                <xdr:rowOff>38100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owen park</cp:lastModifiedBy>
  <dcterms:created xsi:type="dcterms:W3CDTF">2023-08-09T00:13:15Z</dcterms:created>
  <dcterms:modified xsi:type="dcterms:W3CDTF">2026-07-21T11:50:34Z</dcterms:modified>
</cp:coreProperties>
</file>