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ocuments\신승현\07회\"/>
    </mc:Choice>
  </mc:AlternateContent>
  <xr:revisionPtr revIDLastSave="0" documentId="13_ncr:1_{99F579BD-4EDA-4E40-AA1F-8DF1FB38BF0D}" xr6:coauthVersionLast="47" xr6:coauthVersionMax="47" xr10:uidLastSave="{00000000-0000-0000-0000-000000000000}"/>
  <bookViews>
    <workbookView xWindow="-120" yWindow="-120" windowWidth="29040" windowHeight="15720" firstSheet="1" activeTab="5" xr2:uid="{812066B2-97CF-4D81-BA16-AB7A7A7E7780}"/>
  </bookViews>
  <sheets>
    <sheet name="기본작업" sheetId="1" r:id="rId1"/>
    <sheet name="계산작업" sheetId="2" r:id="rId2"/>
    <sheet name="세부 정보1" sheetId="15" r:id="rId3"/>
    <sheet name="분석작업-1" sheetId="5" r:id="rId4"/>
    <sheet name="분석작업-2" sheetId="4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기본작업!$A$2:$K$26</definedName>
    <definedName name="_xlnm.Criteria" localSheetId="0">기본작업!$A$28:$A$29</definedName>
    <definedName name="_xlnm.Extract" localSheetId="0">기본작업!$A$31:$E$31</definedName>
    <definedName name="_xlnm.Print_Area" localSheetId="0">기본작업!$A$2:$K$26</definedName>
  </definedNames>
  <calcPr calcId="191029"/>
  <pivotCaches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32" i="2" l="1"/>
  <c r="I33" i="2"/>
  <c r="I34" i="2"/>
  <c r="I35" i="2"/>
  <c r="I36" i="2"/>
  <c r="I37" i="2"/>
  <c r="I31" i="2"/>
  <c r="H32" i="2" a="1"/>
  <c r="H32" i="2" s="1"/>
  <c r="H33" i="2" a="1"/>
  <c r="H33" i="2" s="1"/>
  <c r="H34" i="2" a="1"/>
  <c r="H34" i="2" s="1"/>
  <c r="H35" i="2" a="1"/>
  <c r="H35" i="2" s="1"/>
  <c r="H36" i="2" a="1"/>
  <c r="H36" i="2" s="1"/>
  <c r="H37" i="2" a="1"/>
  <c r="H37" i="2" s="1"/>
  <c r="H31" i="2" a="1"/>
  <c r="H31" i="2" s="1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4" i="2"/>
  <c r="D5" i="2" a="1"/>
  <c r="D5" i="2"/>
  <c r="D6" i="2" a="1"/>
  <c r="D6" i="2" s="1"/>
  <c r="D7" i="2" a="1"/>
  <c r="D7" i="2" s="1"/>
  <c r="D8" i="2" a="1"/>
  <c r="D8" i="2" s="1"/>
  <c r="D9" i="2" a="1"/>
  <c r="D9" i="2" s="1"/>
  <c r="D10" i="2" a="1"/>
  <c r="D10" i="2" s="1"/>
  <c r="D11" i="2" a="1"/>
  <c r="D11" i="2"/>
  <c r="D12" i="2" a="1"/>
  <c r="D12" i="2" s="1"/>
  <c r="D13" i="2" a="1"/>
  <c r="D13" i="2" s="1"/>
  <c r="D14" i="2" a="1"/>
  <c r="D14" i="2"/>
  <c r="D15" i="2" a="1"/>
  <c r="D15" i="2" s="1"/>
  <c r="D16" i="2" a="1"/>
  <c r="D16" i="2" s="1"/>
  <c r="D17" i="2" a="1"/>
  <c r="D17" i="2" s="1"/>
  <c r="D18" i="2" a="1"/>
  <c r="D18" i="2" s="1"/>
  <c r="D19" i="2" a="1"/>
  <c r="D19" i="2" s="1"/>
  <c r="D20" i="2" a="1"/>
  <c r="D20" i="2" s="1"/>
  <c r="D21" i="2" a="1"/>
  <c r="D21" i="2" s="1"/>
  <c r="D22" i="2" a="1"/>
  <c r="D22" i="2" s="1"/>
  <c r="D23" i="2" a="1"/>
  <c r="D23" i="2" s="1"/>
  <c r="D24" i="2" a="1"/>
  <c r="D24" i="2" s="1"/>
  <c r="D25" i="2" a="1"/>
  <c r="D25" i="2" s="1"/>
  <c r="D26" i="2" a="1"/>
  <c r="D26" i="2" s="1"/>
  <c r="D27" i="2" a="1"/>
  <c r="D27" i="2" s="1"/>
  <c r="D4" i="2" a="1"/>
  <c r="D4" i="2"/>
  <c r="A29" i="1"/>
  <c r="J8" i="2" a="1"/>
  <c r="J15" i="2" a="1"/>
  <c r="J24" i="2" a="1"/>
  <c r="J7" i="2" a="1"/>
  <c r="J16" i="2" a="1"/>
  <c r="J25" i="2" a="1"/>
  <c r="J19" i="2" a="1"/>
  <c r="J5" i="2" a="1"/>
  <c r="J11" i="2" a="1"/>
  <c r="J14" i="2" a="1"/>
  <c r="J17" i="2" a="1"/>
  <c r="J20" i="2" a="1"/>
  <c r="J23" i="2" a="1"/>
  <c r="J26" i="2" a="1"/>
  <c r="J6" i="2" a="1"/>
  <c r="J9" i="2" a="1"/>
  <c r="J12" i="2" a="1"/>
  <c r="J18" i="2" a="1"/>
  <c r="J21" i="2" a="1"/>
  <c r="J27" i="2" a="1"/>
  <c r="J10" i="2" a="1"/>
  <c r="J13" i="2" a="1"/>
  <c r="J22" i="2" a="1"/>
  <c r="J4" i="2" a="1"/>
  <c r="J22" i="2" l="1"/>
  <c r="J13" i="2"/>
  <c r="J10" i="2"/>
  <c r="J27" i="2"/>
  <c r="J21" i="2"/>
  <c r="J18" i="2"/>
  <c r="J12" i="2"/>
  <c r="J9" i="2"/>
  <c r="J6" i="2"/>
  <c r="J26" i="2"/>
  <c r="J23" i="2"/>
  <c r="J20" i="2"/>
  <c r="J17" i="2"/>
  <c r="J14" i="2"/>
  <c r="J11" i="2"/>
  <c r="J5" i="2"/>
  <c r="J19" i="2"/>
  <c r="J25" i="2"/>
  <c r="J16" i="2"/>
  <c r="J7" i="2"/>
  <c r="J24" i="2"/>
  <c r="J15" i="2"/>
  <c r="J8" i="2"/>
  <c r="J4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0BD0F71-454F-4832-AA1C-2562FBF09F13}" sourceFile="C:\Users\USER\Documents\신승현\07회\문화센터.xlsx" keepAlive="1" name="문화센터" type="5" refreshedVersion="8" background="1">
    <dbPr connection="Provider=Microsoft.ACE.OLEDB.12.0;User ID=Admin;Data Source=C:\Users\USER\Documents\신승현\07회\문화센터.xlsx;Mode=Share Deny Write;Extended Properties=&quot;HDR=YES;&quot;;Jet OLEDB:System database=&quot;&quot;;Jet OLEDB:Registry Path=&quot;&quot;;Jet OLEDB:Engine Type=37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상반기수강현황$" commandType="3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<sst xmlns="http://schemas.openxmlformats.org/spreadsheetml/2006/main" count="500" uniqueCount="89">
  <si>
    <t>강사명</t>
  </si>
  <si>
    <t>강사코드</t>
  </si>
  <si>
    <t>수업과목</t>
  </si>
  <si>
    <t>성별</t>
  </si>
  <si>
    <t>수강인원</t>
  </si>
  <si>
    <t>근무시간</t>
  </si>
  <si>
    <t>근무일수</t>
  </si>
  <si>
    <t>월급여액</t>
  </si>
  <si>
    <t>수당</t>
  </si>
  <si>
    <t>세금</t>
  </si>
  <si>
    <t>실지급액</t>
  </si>
  <si>
    <t>이원형</t>
  </si>
  <si>
    <t>SM127</t>
  </si>
  <si>
    <t>스포츠댄스</t>
  </si>
  <si>
    <t>여</t>
  </si>
  <si>
    <t>이준성</t>
  </si>
  <si>
    <t>MM154</t>
  </si>
  <si>
    <t>음악줄넘기</t>
  </si>
  <si>
    <t>남</t>
  </si>
  <si>
    <t>윤여송</t>
  </si>
  <si>
    <t>BY274</t>
  </si>
  <si>
    <t>바이올린</t>
  </si>
  <si>
    <t>강영춘</t>
  </si>
  <si>
    <t>BM124</t>
  </si>
  <si>
    <t>정태은</t>
  </si>
  <si>
    <t>NY221</t>
  </si>
  <si>
    <t>네일아트</t>
  </si>
  <si>
    <t>최재석</t>
  </si>
  <si>
    <t>MM185</t>
  </si>
  <si>
    <t>홍지원</t>
  </si>
  <si>
    <t>NY245</t>
  </si>
  <si>
    <t>이무성</t>
  </si>
  <si>
    <t>MM105</t>
  </si>
  <si>
    <t>이나영</t>
  </si>
  <si>
    <t>YY210</t>
  </si>
  <si>
    <t>요가</t>
  </si>
  <si>
    <t>강흥식</t>
  </si>
  <si>
    <t>MM120</t>
  </si>
  <si>
    <t>이한나</t>
  </si>
  <si>
    <t>YY251</t>
  </si>
  <si>
    <t>이원섭</t>
  </si>
  <si>
    <t>NM121</t>
  </si>
  <si>
    <t>표정희</t>
  </si>
  <si>
    <t>NY231</t>
  </si>
  <si>
    <t>이응표</t>
  </si>
  <si>
    <t>DM112</t>
  </si>
  <si>
    <t>김유식</t>
  </si>
  <si>
    <t>김일심</t>
  </si>
  <si>
    <t>YY228</t>
  </si>
  <si>
    <t>박유리</t>
  </si>
  <si>
    <t>LY214</t>
  </si>
  <si>
    <t>김윤미</t>
  </si>
  <si>
    <t>BY242</t>
  </si>
  <si>
    <t>발레</t>
  </si>
  <si>
    <t>조미영</t>
  </si>
  <si>
    <t>BY231</t>
  </si>
  <si>
    <t>유민정</t>
  </si>
  <si>
    <t>BY220</t>
  </si>
  <si>
    <t>정환호</t>
  </si>
  <si>
    <t>SM121</t>
  </si>
  <si>
    <t>황규민</t>
  </si>
  <si>
    <t>최대훈</t>
  </si>
  <si>
    <t>HM154</t>
  </si>
  <si>
    <t>하모니카</t>
  </si>
  <si>
    <t>최준선</t>
  </si>
  <si>
    <t>BY254</t>
  </si>
  <si>
    <t>[표1]</t>
  </si>
  <si>
    <t>보너스</t>
  </si>
  <si>
    <t>[표2]</t>
  </si>
  <si>
    <t>[표3]</t>
  </si>
  <si>
    <t>전체 근무시간</t>
  </si>
  <si>
    <t>수강인원 합계</t>
  </si>
  <si>
    <t>월급여액 평균</t>
  </si>
  <si>
    <t>[표1] 수업과목별 평균</t>
  </si>
  <si>
    <t>DM128</t>
  </si>
  <si>
    <t>YY289</t>
  </si>
  <si>
    <t>수업코드</t>
    <phoneticPr fontId="1" type="noConversion"/>
  </si>
  <si>
    <t>조건</t>
    <phoneticPr fontId="1" type="noConversion"/>
  </si>
  <si>
    <t>강사명</t>
    <phoneticPr fontId="1" type="noConversion"/>
  </si>
  <si>
    <t>수업과목</t>
    <phoneticPr fontId="1" type="noConversion"/>
  </si>
  <si>
    <t>성별</t>
    <phoneticPr fontId="1" type="noConversion"/>
  </si>
  <si>
    <t>수당</t>
    <phoneticPr fontId="1" type="noConversion"/>
  </si>
  <si>
    <t>실지급액</t>
    <phoneticPr fontId="1" type="noConversion"/>
  </si>
  <si>
    <t>총합계</t>
  </si>
  <si>
    <t>합계 : 월급여액</t>
  </si>
  <si>
    <t>인원수</t>
  </si>
  <si>
    <t>남 평균</t>
  </si>
  <si>
    <t>여 평균</t>
  </si>
  <si>
    <t>인원수 - 수업과목: 네일아트, 성별: 여에 대한 세부 정보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</si>
</sst>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7" formatCode="[&gt;=10]&quot;없음&quot;;General"/>
    <numFmt numFmtId="178" formatCode="[Blue][=1]&quot;남자&quot;;[Red][=2]&quot;여자&quot;"/>
  </numFmts>
  <fonts count="7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2"/>
      <charset val="129"/>
      <scheme val="minor"/>
    </font>
    <font>
      <sz val="8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/>
  </cellStyleXfs>
  <cellXfs count="2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2" borderId="1" xfId="0" applyFill="1" applyBorder="1" applyAlignment="1">
      <alignment horizontal="center" vertical="center"/>
    </xf>
    <xf numFmtId="0" fontId="4" fillId="0" borderId="1" xfId="2" applyFont="1" applyBorder="1" applyAlignment="1">
      <alignment horizontal="center" wrapText="1"/>
    </xf>
    <xf numFmtId="42" fontId="0" fillId="0" borderId="1" xfId="1" applyFont="1" applyBorder="1">
      <alignment vertical="center"/>
    </xf>
    <xf numFmtId="0" fontId="0" fillId="0" borderId="2" xfId="0" applyBorder="1" applyAlignment="1">
      <alignment horizontal="center" vertical="center"/>
    </xf>
    <xf numFmtId="9" fontId="0" fillId="0" borderId="1" xfId="0" applyNumberForma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0" xfId="0" pivotButton="1">
      <alignment vertical="center"/>
    </xf>
    <xf numFmtId="10" fontId="0" fillId="0" borderId="0" xfId="0" applyNumberFormat="1">
      <alignment vertical="center"/>
    </xf>
    <xf numFmtId="0" fontId="5" fillId="0" borderId="0" xfId="0" applyFont="1">
      <alignment vertical="center"/>
    </xf>
    <xf numFmtId="177" fontId="0" fillId="0" borderId="0" xfId="0" applyNumberFormat="1">
      <alignment vertical="center"/>
    </xf>
    <xf numFmtId="178" fontId="0" fillId="0" borderId="1" xfId="0" applyNumberFormat="1" applyBorder="1" applyAlignment="1">
      <alignment horizontal="center" vertical="center"/>
    </xf>
  </cellXfs>
  <cellStyles count="3">
    <cellStyle name="통화 [0]" xfId="1" builtinId="7"/>
    <cellStyle name="표준" xfId="0" builtinId="0"/>
    <cellStyle name="표준_계산작업" xfId="2" xr:uid="{D9CBE220-9D89-46A2-9DD8-8A79BB8AE892}"/>
  </cellStyles>
  <dxfs count="1">
    <dxf>
      <font>
        <b val="0"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수업과목별 수강인원 및 월급여액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'기타작업-1'!$D$3</c:f>
              <c:strCache>
                <c:ptCount val="1"/>
                <c:pt idx="0">
                  <c:v>월급여액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'기타작업-1'!$D$4:$D$10</c:f>
              <c:numCache>
                <c:formatCode>_("₩"* #,##0_);_("₩"* \(#,##0\);_("₩"* "-"_);_(@_)</c:formatCode>
                <c:ptCount val="7"/>
                <c:pt idx="0">
                  <c:v>1600000</c:v>
                </c:pt>
                <c:pt idx="1">
                  <c:v>2400000</c:v>
                </c:pt>
                <c:pt idx="2">
                  <c:v>2400000</c:v>
                </c:pt>
                <c:pt idx="3">
                  <c:v>2860000</c:v>
                </c:pt>
                <c:pt idx="4">
                  <c:v>1280000</c:v>
                </c:pt>
                <c:pt idx="5">
                  <c:v>3000000</c:v>
                </c:pt>
                <c:pt idx="6">
                  <c:v>1920000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8905344"/>
        <c:axId val="25523184"/>
      </c:barChart>
      <c:lineChart>
        <c:grouping val="standar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수강인원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'기타작업-1'!$B$4:$B$10</c:f>
              <c:strCache>
                <c:ptCount val="7"/>
                <c:pt idx="0">
                  <c:v>네일아트</c:v>
                </c:pt>
                <c:pt idx="1">
                  <c:v>바이올린</c:v>
                </c:pt>
                <c:pt idx="2">
                  <c:v>발레</c:v>
                </c:pt>
                <c:pt idx="3">
                  <c:v>스포츠댄스</c:v>
                </c:pt>
                <c:pt idx="4">
                  <c:v>요가</c:v>
                </c:pt>
                <c:pt idx="5">
                  <c:v>음악줄넘기</c:v>
                </c:pt>
                <c:pt idx="6">
                  <c:v>하모니카</c:v>
                </c:pt>
              </c:strCache>
            </c:strRef>
          </c:cat>
          <c:val>
            <c:numRef>
              <c:f>'기타작업-1'!$C$4:$C$10</c:f>
              <c:numCache>
                <c:formatCode>General</c:formatCode>
                <c:ptCount val="7"/>
                <c:pt idx="0">
                  <c:v>18</c:v>
                </c:pt>
                <c:pt idx="1">
                  <c:v>42</c:v>
                </c:pt>
                <c:pt idx="2">
                  <c:v>21</c:v>
                </c:pt>
                <c:pt idx="3">
                  <c:v>63</c:v>
                </c:pt>
                <c:pt idx="4">
                  <c:v>26</c:v>
                </c:pt>
                <c:pt idx="5">
                  <c:v>69</c:v>
                </c:pt>
                <c:pt idx="6">
                  <c:v>42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0-CB56-4EF1-AE71-A87AEC8F89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12121664"/>
        <c:axId val="1912114464"/>
      </c:lineChart>
      <c:catAx>
        <c:axId val="2890534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수업과목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5523184"/>
        <c:crosses val="autoZero"/>
        <c:auto val="1"/>
        <c:lblAlgn val="ctr"/>
        <c:lblOffset val="100"/>
        <c:noMultiLvlLbl val="0"/>
      </c:catAx>
      <c:valAx>
        <c:axId val="255231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6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dk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인원</a:t>
                </a:r>
                <a:endParaRPr lang="ko-KR"/>
              </a:p>
            </c:rich>
          </c:tx>
          <c:layout>
            <c:manualLayout>
              <c:xMode val="edge"/>
              <c:yMode val="edge"/>
              <c:x val="1.9047619047619049E-2"/>
              <c:y val="0.406532808398950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dk1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&quot;₩&quot;* #,##0_);_(&quot;₩&quot;* \(#,##0\);_(&quot;₩&quot;* &quot;-&quot;_);_(@_)" sourceLinked="1"/>
        <c:majorTickMark val="none"/>
        <c:minorTickMark val="none"/>
        <c:tickLblPos val="high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8905344"/>
        <c:crosses val="autoZero"/>
        <c:crossBetween val="between"/>
      </c:valAx>
      <c:valAx>
        <c:axId val="191211446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12121664"/>
        <c:crossBetween val="between"/>
      </c:valAx>
      <c:catAx>
        <c:axId val="191212166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912114464"/>
        <c:auto val="1"/>
        <c:lblAlgn val="ctr"/>
        <c:lblOffset val="100"/>
        <c:noMultiLvlLbl val="0"/>
      </c:catAx>
      <c:spPr>
        <a:noFill/>
        <a:ln>
          <a:solidFill>
            <a:schemeClr val="bg1">
              <a:lumMod val="65000"/>
            </a:schemeClr>
          </a:solidFill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lt1"/>
    </a:solidFill>
    <a:ln w="12700" cap="flat" cmpd="sng" algn="ctr">
      <a:solidFill>
        <a:schemeClr val="dk1"/>
      </a:solidFill>
      <a:prstDash val="solid"/>
      <a:miter lim="800000"/>
    </a:ln>
    <a:effectLst/>
  </c:spPr>
  <c:txPr>
    <a:bodyPr/>
    <a:lstStyle/>
    <a:p>
      <a:pPr>
        <a:defRPr>
          <a:solidFill>
            <a:schemeClr val="dk1"/>
          </a:solidFill>
          <a:latin typeface="+mn-lt"/>
          <a:ea typeface="+mn-ea"/>
          <a:cs typeface="+mn-cs"/>
        </a:defRPr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9</xdr:col>
      <xdr:colOff>0</xdr:colOff>
      <xdr:row>32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38100</xdr:colOff>
          <xdr:row>1</xdr:row>
          <xdr:rowOff>38100</xdr:rowOff>
        </xdr:from>
        <xdr:to>
          <xdr:col>8</xdr:col>
          <xdr:colOff>790575</xdr:colOff>
          <xdr:row>2</xdr:row>
          <xdr:rowOff>161925</xdr:rowOff>
        </xdr:to>
        <xdr:sp macro="" textlink="">
          <xdr:nvSpPr>
            <xdr:cNvPr id="12289" name="Button 1" hidden="1">
              <a:extLst>
                <a:ext uri="{63B3BB69-23CF-44E3-9099-C40C66FF867C}">
                  <a14:compatExt spid="_x0000_s12289"/>
                </a:ext>
                <a:ext uri="{FF2B5EF4-FFF2-40B4-BE49-F238E27FC236}">
                  <a16:creationId xmlns:a16="http://schemas.microsoft.com/office/drawing/2014/main" id="{00000000-0008-0000-0500-0000013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8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성별표시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28575</xdr:colOff>
          <xdr:row>4</xdr:row>
          <xdr:rowOff>28575</xdr:rowOff>
        </xdr:from>
        <xdr:to>
          <xdr:col>8</xdr:col>
          <xdr:colOff>781050</xdr:colOff>
          <xdr:row>5</xdr:row>
          <xdr:rowOff>152400</xdr:rowOff>
        </xdr:to>
        <xdr:sp macro="" textlink="">
          <xdr:nvSpPr>
            <xdr:cNvPr id="12290" name="Button 2" hidden="1">
              <a:extLst>
                <a:ext uri="{63B3BB69-23CF-44E3-9099-C40C66FF867C}">
                  <a14:compatExt spid="_x0000_s12290"/>
                </a:ext>
                <a:ext uri="{FF2B5EF4-FFF2-40B4-BE49-F238E27FC236}">
                  <a16:creationId xmlns:a16="http://schemas.microsoft.com/office/drawing/2014/main" id="{2B97D8EE-12B7-30B5-AC27-6BAEBE7C70F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22860" rIns="27432" bIns="22860" anchor="ctr" upright="1"/>
            <a:lstStyle/>
            <a:p>
              <a:pPr algn="ctr" rtl="0">
                <a:defRPr sz="1000"/>
              </a:pPr>
              <a:r>
                <a:rPr lang="ko-KR" altLang="en-US" sz="8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조건부서식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0</xdr:colOff>
          <xdr:row>1</xdr:row>
          <xdr:rowOff>0</xdr:rowOff>
        </xdr:from>
        <xdr:to>
          <xdr:col>11</xdr:col>
          <xdr:colOff>0</xdr:colOff>
          <xdr:row>3</xdr:row>
          <xdr:rowOff>0</xdr:rowOff>
        </xdr:to>
        <xdr:sp macro="" textlink="">
          <xdr:nvSpPr>
            <xdr:cNvPr id="7169" name="cmd강사검색" hidden="1">
              <a:extLst>
                <a:ext uri="{63B3BB69-23CF-44E3-9099-C40C66FF867C}">
                  <a14:compatExt spid="_x0000_s7169"/>
                </a:ext>
                <a:ext uri="{FF2B5EF4-FFF2-40B4-BE49-F238E27FC236}">
                  <a16:creationId xmlns:a16="http://schemas.microsoft.com/office/drawing/2014/main" id="{00000000-0008-0000-0600-0000011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103.365682291667" backgroundQuery="1" createdVersion="8" refreshedVersion="8" minRefreshableVersion="3" recordCount="24" xr:uid="{64D45F15-1808-47D0-BE71-56FD1C2626DF}">
  <cacheSource type="external" connectionId="1"/>
  <cacheFields count="11">
    <cacheField name="강사명" numFmtId="0">
      <sharedItems count="24">
        <s v="박유리"/>
        <s v="김윤미"/>
        <s v="조미영"/>
        <s v="윤여송"/>
        <s v="강영춘"/>
        <s v="정태은"/>
        <s v="홍지원"/>
        <s v="황규민"/>
        <s v="이한나"/>
        <s v="최재석"/>
        <s v="최준선"/>
        <s v="이원형"/>
        <s v="이준성"/>
        <s v="이원섭"/>
        <s v="표정희"/>
        <s v="이응표"/>
        <s v="김유식"/>
        <s v="김일심"/>
        <s v="이나영"/>
        <s v="이무성"/>
        <s v="강흥식"/>
        <s v="유민정"/>
        <s v="정환호"/>
        <s v="최대훈"/>
      </sharedItems>
    </cacheField>
    <cacheField name="강사코드" numFmtId="0">
      <sharedItems count="22">
        <s v="LY214"/>
        <s v="BY242"/>
        <s v="BY231"/>
        <s v="BY274"/>
        <s v="BM124"/>
        <s v="NY221"/>
        <s v="NY245"/>
        <s v="YY210"/>
        <s v="YY251"/>
        <s v="MM185"/>
        <s v="BY254"/>
        <s v="SM127"/>
        <s v="MM154"/>
        <s v="NM121"/>
        <s v="NY231"/>
        <s v="DM112"/>
        <s v="YY228"/>
        <s v="MM105"/>
        <s v="MM120"/>
        <s v="BY220"/>
        <s v="SM121"/>
        <s v="HM154"/>
      </sharedItems>
    </cacheField>
    <cacheField name="수업과목" numFmtId="0">
      <sharedItems count="7">
        <s v="바이올린"/>
        <s v="발레"/>
        <s v="네일아트"/>
        <s v="요가"/>
        <s v="음악줄넘기"/>
        <s v="스포츠댄스"/>
        <s v="하모니카"/>
      </sharedItems>
    </cacheField>
    <cacheField name="성별" numFmtId="0">
      <sharedItems count="2">
        <s v="여"/>
        <s v="남"/>
      </sharedItems>
    </cacheField>
    <cacheField name="수강인원" numFmtId="0">
      <sharedItems containsSemiMixedTypes="0" containsString="0" containsNumber="1" containsInteger="1" minValue="12" maxValue="175" count="18">
        <n v="15"/>
        <n v="18"/>
        <n v="45"/>
        <n v="60"/>
        <n v="42"/>
        <n v="72"/>
        <n v="26"/>
        <n v="75"/>
        <n v="50"/>
        <n v="93"/>
        <n v="175"/>
        <n v="12"/>
        <n v="63"/>
        <n v="46"/>
        <n v="20"/>
        <n v="69"/>
        <n v="21"/>
        <n v="57"/>
      </sharedItems>
    </cacheField>
    <cacheField name="근무시간" numFmtId="0">
      <sharedItems containsSemiMixedTypes="0" containsString="0" containsNumber="1" containsInteger="1" minValue="1" maxValue="6" count="5">
        <n v="3"/>
        <n v="5"/>
        <n v="2"/>
        <n v="6"/>
        <n v="1"/>
      </sharedItems>
    </cacheField>
    <cacheField name="근무일수" numFmtId="0">
      <sharedItems containsSemiMixedTypes="0" containsString="0" containsNumber="1" containsInteger="1" minValue="10" maxValue="30" count="7">
        <n v="12"/>
        <n v="20"/>
        <n v="30"/>
        <n v="16"/>
        <n v="18"/>
        <n v="24"/>
        <n v="10"/>
      </sharedItems>
    </cacheField>
    <cacheField name="월급여액" numFmtId="0">
      <sharedItems containsSemiMixedTypes="0" containsString="0" containsNumber="1" containsInteger="1" minValue="800000" maxValue="6000000" count="13">
        <n v="1440000"/>
        <n v="2400000"/>
        <n v="6000000"/>
        <n v="4000000"/>
        <n v="1600000"/>
        <n v="4800000"/>
        <n v="1280000"/>
        <n v="2880000"/>
        <n v="3600000"/>
        <n v="2160000"/>
        <n v="1920000"/>
        <n v="800000"/>
        <n v="960000"/>
      </sharedItems>
    </cacheField>
    <cacheField name="수당" numFmtId="0">
      <sharedItems containsSemiMixedTypes="0" containsString="0" containsNumber="1" containsInteger="1" minValue="40000" maxValue="480000" count="15">
        <n v="43200"/>
        <n v="120000"/>
        <n v="420000"/>
        <n v="280000"/>
        <n v="168000"/>
        <n v="48000"/>
        <n v="480000"/>
        <n v="64000"/>
        <n v="72000"/>
        <n v="288000"/>
        <n v="360000"/>
        <n v="151200"/>
        <n v="96000"/>
        <n v="40000"/>
        <n v="252000"/>
      </sharedItems>
    </cacheField>
    <cacheField name="세금" numFmtId="0">
      <sharedItems containsSemiMixedTypes="0" containsString="0" containsNumber="1" containsInteger="1" minValue="126000" maxValue="963000" count="16">
        <n v="222480"/>
        <n v="378000"/>
        <n v="963000"/>
        <n v="642000"/>
        <n v="385200"/>
        <n v="247200"/>
        <n v="792000"/>
        <n v="201600"/>
        <n v="226800"/>
        <n v="475200"/>
        <n v="594000"/>
        <n v="346680"/>
        <n v="302400"/>
        <n v="126000"/>
        <n v="577800"/>
        <n v="151200"/>
      </sharedItems>
    </cacheField>
    <cacheField name="실지급액" numFmtId="0">
      <sharedItems containsSemiMixedTypes="0" containsString="0" containsNumber="1" containsInteger="1" minValue="714000" maxValue="5457000" count="16">
        <n v="1260720"/>
        <n v="2142000"/>
        <n v="5457000"/>
        <n v="3638000"/>
        <n v="2182800"/>
        <n v="1400800"/>
        <n v="4488000"/>
        <n v="1142400"/>
        <n v="1285200"/>
        <n v="2692800"/>
        <n v="3366000"/>
        <n v="1964520"/>
        <n v="1713600"/>
        <n v="714000"/>
        <n v="3274200"/>
        <n v="856800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">
  <r>
    <x v="0"/>
    <x v="0"/>
    <x v="0"/>
    <x v="0"/>
    <x v="0"/>
    <x v="0"/>
    <x v="0"/>
    <x v="0"/>
    <x v="0"/>
    <x v="0"/>
    <x v="0"/>
  </r>
  <r>
    <x v="1"/>
    <x v="1"/>
    <x v="1"/>
    <x v="0"/>
    <x v="1"/>
    <x v="0"/>
    <x v="1"/>
    <x v="1"/>
    <x v="1"/>
    <x v="1"/>
    <x v="1"/>
  </r>
  <r>
    <x v="2"/>
    <x v="2"/>
    <x v="1"/>
    <x v="0"/>
    <x v="2"/>
    <x v="1"/>
    <x v="2"/>
    <x v="2"/>
    <x v="2"/>
    <x v="2"/>
    <x v="2"/>
  </r>
  <r>
    <x v="3"/>
    <x v="3"/>
    <x v="0"/>
    <x v="0"/>
    <x v="3"/>
    <x v="1"/>
    <x v="1"/>
    <x v="3"/>
    <x v="3"/>
    <x v="3"/>
    <x v="3"/>
  </r>
  <r>
    <x v="4"/>
    <x v="4"/>
    <x v="0"/>
    <x v="1"/>
    <x v="4"/>
    <x v="0"/>
    <x v="1"/>
    <x v="1"/>
    <x v="4"/>
    <x v="4"/>
    <x v="4"/>
  </r>
  <r>
    <x v="5"/>
    <x v="5"/>
    <x v="2"/>
    <x v="0"/>
    <x v="1"/>
    <x v="2"/>
    <x v="1"/>
    <x v="4"/>
    <x v="5"/>
    <x v="5"/>
    <x v="5"/>
  </r>
  <r>
    <x v="6"/>
    <x v="6"/>
    <x v="2"/>
    <x v="0"/>
    <x v="5"/>
    <x v="3"/>
    <x v="1"/>
    <x v="5"/>
    <x v="6"/>
    <x v="6"/>
    <x v="6"/>
  </r>
  <r>
    <x v="7"/>
    <x v="7"/>
    <x v="3"/>
    <x v="0"/>
    <x v="6"/>
    <x v="2"/>
    <x v="3"/>
    <x v="6"/>
    <x v="7"/>
    <x v="7"/>
    <x v="7"/>
  </r>
  <r>
    <x v="8"/>
    <x v="8"/>
    <x v="3"/>
    <x v="0"/>
    <x v="7"/>
    <x v="1"/>
    <x v="1"/>
    <x v="3"/>
    <x v="3"/>
    <x v="3"/>
    <x v="3"/>
  </r>
  <r>
    <x v="9"/>
    <x v="9"/>
    <x v="4"/>
    <x v="1"/>
    <x v="8"/>
    <x v="2"/>
    <x v="4"/>
    <x v="0"/>
    <x v="8"/>
    <x v="8"/>
    <x v="8"/>
  </r>
  <r>
    <x v="10"/>
    <x v="10"/>
    <x v="1"/>
    <x v="0"/>
    <x v="4"/>
    <x v="2"/>
    <x v="4"/>
    <x v="0"/>
    <x v="8"/>
    <x v="8"/>
    <x v="8"/>
  </r>
  <r>
    <x v="11"/>
    <x v="11"/>
    <x v="5"/>
    <x v="1"/>
    <x v="9"/>
    <x v="0"/>
    <x v="5"/>
    <x v="7"/>
    <x v="9"/>
    <x v="9"/>
    <x v="9"/>
  </r>
  <r>
    <x v="12"/>
    <x v="12"/>
    <x v="4"/>
    <x v="1"/>
    <x v="10"/>
    <x v="1"/>
    <x v="4"/>
    <x v="8"/>
    <x v="10"/>
    <x v="10"/>
    <x v="10"/>
  </r>
  <r>
    <x v="13"/>
    <x v="13"/>
    <x v="2"/>
    <x v="1"/>
    <x v="11"/>
    <x v="2"/>
    <x v="4"/>
    <x v="0"/>
    <x v="0"/>
    <x v="0"/>
    <x v="0"/>
  </r>
  <r>
    <x v="14"/>
    <x v="14"/>
    <x v="2"/>
    <x v="0"/>
    <x v="1"/>
    <x v="2"/>
    <x v="1"/>
    <x v="4"/>
    <x v="5"/>
    <x v="5"/>
    <x v="5"/>
  </r>
  <r>
    <x v="15"/>
    <x v="15"/>
    <x v="5"/>
    <x v="1"/>
    <x v="12"/>
    <x v="0"/>
    <x v="4"/>
    <x v="9"/>
    <x v="11"/>
    <x v="11"/>
    <x v="11"/>
  </r>
  <r>
    <x v="16"/>
    <x v="15"/>
    <x v="5"/>
    <x v="1"/>
    <x v="13"/>
    <x v="2"/>
    <x v="5"/>
    <x v="10"/>
    <x v="12"/>
    <x v="12"/>
    <x v="12"/>
  </r>
  <r>
    <x v="17"/>
    <x v="16"/>
    <x v="3"/>
    <x v="0"/>
    <x v="4"/>
    <x v="2"/>
    <x v="6"/>
    <x v="11"/>
    <x v="13"/>
    <x v="13"/>
    <x v="13"/>
  </r>
  <r>
    <x v="18"/>
    <x v="7"/>
    <x v="3"/>
    <x v="0"/>
    <x v="7"/>
    <x v="1"/>
    <x v="4"/>
    <x v="8"/>
    <x v="14"/>
    <x v="14"/>
    <x v="14"/>
  </r>
  <r>
    <x v="19"/>
    <x v="17"/>
    <x v="4"/>
    <x v="1"/>
    <x v="14"/>
    <x v="4"/>
    <x v="5"/>
    <x v="12"/>
    <x v="5"/>
    <x v="15"/>
    <x v="15"/>
  </r>
  <r>
    <x v="20"/>
    <x v="18"/>
    <x v="4"/>
    <x v="1"/>
    <x v="15"/>
    <x v="0"/>
    <x v="1"/>
    <x v="1"/>
    <x v="4"/>
    <x v="4"/>
    <x v="4"/>
  </r>
  <r>
    <x v="21"/>
    <x v="19"/>
    <x v="1"/>
    <x v="0"/>
    <x v="16"/>
    <x v="0"/>
    <x v="1"/>
    <x v="1"/>
    <x v="1"/>
    <x v="1"/>
    <x v="1"/>
  </r>
  <r>
    <x v="22"/>
    <x v="20"/>
    <x v="5"/>
    <x v="1"/>
    <x v="17"/>
    <x v="0"/>
    <x v="4"/>
    <x v="9"/>
    <x v="11"/>
    <x v="11"/>
    <x v="11"/>
  </r>
  <r>
    <x v="23"/>
    <x v="21"/>
    <x v="6"/>
    <x v="1"/>
    <x v="4"/>
    <x v="2"/>
    <x v="5"/>
    <x v="10"/>
    <x v="12"/>
    <x v="12"/>
    <x v="1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523F7E-5C4A-455E-A766-534638505232}" name="피벗 테이블1" cacheId="1" applyNumberFormats="0" applyBorderFormats="0" applyFontFormats="0" applyPatternFormats="0" applyAlignmentFormats="0" applyWidthHeightFormats="1" dataCaption="값" errorCaption="없음" showError="1" updatedVersion="8" minRefreshableVersion="3" useAutoFormatting="1" itemPrintTitles="1" createdVersion="8" indent="0" compact="0" compactData="0" multipleFieldFilters="0" fieldListSortAscending="1">
  <location ref="A2:D14" firstHeaderRow="0" firstDataRow="1" firstDataCol="2"/>
  <pivotFields count="11">
    <pivotField compact="0" outline="0" subtotalTop="0" showAll="0"/>
    <pivotField compact="0" outline="0" subtotalTop="0" showAll="0"/>
    <pivotField axis="axisRow" compact="0" outline="0" subtotalTop="0" showAll="0" sortType="descending">
      <items count="8">
        <item x="2"/>
        <item x="0"/>
        <item x="1"/>
        <item x="5"/>
        <item x="3"/>
        <item x="4"/>
        <item x="6"/>
        <item t="default"/>
      </items>
      <autoSortScope>
        <pivotArea dataOnly="0" outline="0" fieldPosition="0">
          <references count="1">
            <reference field="4294967294" count="1" selected="0">
              <x v="1"/>
            </reference>
          </references>
        </pivotArea>
      </autoSortScope>
    </pivotField>
    <pivotField axis="axisRow" compact="0" outline="0" subtotalTop="0" showAll="0" avgSubtotal="1">
      <items count="3">
        <item x="1"/>
        <item x="0"/>
        <item t="avg"/>
      </items>
    </pivotField>
    <pivotField dataField="1" compact="0" outline="0" subtotalTop="0" showAll="0"/>
    <pivotField compact="0" outline="0" subtotalTop="0" showAll="0"/>
    <pivotField compact="0" outline="0" subtotalTop="0" showAll="0"/>
    <pivotField dataField="1" compact="0" outline="0" subtotalTop="0" showAll="0"/>
    <pivotField compact="0" outline="0" subtotalTop="0" showAll="0"/>
    <pivotField compact="0" outline="0" subtotalTop="0" showAll="0"/>
    <pivotField compact="0" outline="0" subtotalTop="0" showAll="0"/>
  </pivotFields>
  <rowFields count="2">
    <field x="3"/>
    <field x="2"/>
  </rowFields>
  <rowItems count="12">
    <i>
      <x/>
      <x v="3"/>
    </i>
    <i r="1">
      <x v="5"/>
    </i>
    <i r="1">
      <x v="1"/>
    </i>
    <i r="1">
      <x v="6"/>
    </i>
    <i r="1">
      <x/>
    </i>
    <i t="avg">
      <x/>
    </i>
    <i>
      <x v="1"/>
      <x v="2"/>
    </i>
    <i r="1">
      <x v="4"/>
    </i>
    <i r="1">
      <x/>
    </i>
    <i r="1">
      <x v="1"/>
    </i>
    <i t="avg">
      <x v="1"/>
    </i>
    <i t="grand">
      <x/>
    </i>
  </rowItems>
  <colFields count="1">
    <field x="-2"/>
  </colFields>
  <colItems count="2">
    <i>
      <x/>
    </i>
    <i i="1">
      <x v="1"/>
    </i>
  </colItems>
  <dataFields count="2">
    <dataField name="인원수" fld="4" subtotal="count" showDataAs="runTotal" baseField="3" baseItem="0" numFmtId="177"/>
    <dataField name="합계 : 월급여액" fld="7" showDataAs="percentOfTotal" baseField="2" baseItem="0" numFmtId="10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6F5E88DE-DE3F-4A03-8E16-FE11A8FD3D57}" name="표7" displayName="표7" ref="A3:K6" totalsRowShown="0">
  <autoFilter ref="A3:K6" xr:uid="{6F5E88DE-DE3F-4A03-8E16-FE11A8FD3D57}"/>
  <tableColumns count="11">
    <tableColumn id="1" xr3:uid="{59760EA8-B055-4BD2-AE86-51EA046D8F6F}" name="강사명"/>
    <tableColumn id="2" xr3:uid="{64FDDF1A-1D3F-4B4A-B782-EB7990AC919A}" name="강사코드"/>
    <tableColumn id="3" xr3:uid="{BEF4655F-6392-4004-B393-16465145E67A}" name="수업과목"/>
    <tableColumn id="4" xr3:uid="{09977BBD-87BB-435A-BA0C-8A44A7FE4AE2}" name="성별"/>
    <tableColumn id="5" xr3:uid="{17271B50-4559-4C0D-966B-CF49F9C54D29}" name="수강인원"/>
    <tableColumn id="6" xr3:uid="{98F8713F-E2BE-4AB2-B3B5-B59A0FDB7EA3}" name="근무시간"/>
    <tableColumn id="7" xr3:uid="{7B1116C1-A11E-4184-8FFA-6EA95303B23B}" name="근무일수"/>
    <tableColumn id="8" xr3:uid="{493A85DA-1640-4327-8DAC-4E90A4C76ABE}" name="월급여액"/>
    <tableColumn id="9" xr3:uid="{C28480A9-FC06-45C6-9892-6C97E59B2900}" name="수당"/>
    <tableColumn id="10" xr3:uid="{2326C617-F441-4C38-A0F2-46439031E785}" name="세금"/>
    <tableColumn id="11" xr3:uid="{26AFABBA-D660-403B-B094-3DF71670FD22}" name="실지급액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K55"/>
  <sheetViews>
    <sheetView workbookViewId="0">
      <selection activeCell="A3" sqref="A3:K26"/>
    </sheetView>
  </sheetViews>
  <sheetFormatPr defaultRowHeight="16.5" x14ac:dyDescent="0.3"/>
  <cols>
    <col min="1" max="1" width="7.875" bestFit="1" customWidth="1"/>
    <col min="2" max="2" width="11" bestFit="1" customWidth="1"/>
    <col min="3" max="3" width="11.75" bestFit="1" customWidth="1"/>
    <col min="4" max="4" width="9.375" bestFit="1" customWidth="1"/>
    <col min="5" max="5" width="10.875" bestFit="1" customWidth="1"/>
    <col min="8" max="8" width="11.625" bestFit="1" customWidth="1"/>
    <col min="9" max="10" width="10.125" bestFit="1" customWidth="1"/>
    <col min="11" max="11" width="11.625" bestFit="1" customWidth="1"/>
  </cols>
  <sheetData>
    <row r="2" spans="1:11" x14ac:dyDescent="0.3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1" t="s">
        <v>8</v>
      </c>
      <c r="J2" s="1" t="s">
        <v>9</v>
      </c>
      <c r="K2" s="1" t="s">
        <v>10</v>
      </c>
    </row>
    <row r="3" spans="1:11" x14ac:dyDescent="0.3">
      <c r="A3" s="2" t="s">
        <v>11</v>
      </c>
      <c r="B3" s="2" t="s">
        <v>12</v>
      </c>
      <c r="C3" s="2" t="s">
        <v>13</v>
      </c>
      <c r="D3" s="2" t="s">
        <v>14</v>
      </c>
      <c r="E3" s="2">
        <v>31</v>
      </c>
      <c r="F3" s="2">
        <v>3</v>
      </c>
      <c r="G3" s="2">
        <v>24</v>
      </c>
      <c r="H3" s="3">
        <v>2880000</v>
      </c>
      <c r="I3" s="3">
        <v>288000</v>
      </c>
      <c r="J3" s="3">
        <v>475200</v>
      </c>
      <c r="K3" s="3">
        <v>2692800</v>
      </c>
    </row>
    <row r="4" spans="1:11" x14ac:dyDescent="0.3">
      <c r="A4" s="2" t="s">
        <v>15</v>
      </c>
      <c r="B4" s="2" t="s">
        <v>16</v>
      </c>
      <c r="C4" s="2" t="s">
        <v>17</v>
      </c>
      <c r="D4" s="2" t="s">
        <v>18</v>
      </c>
      <c r="E4" s="2">
        <v>35</v>
      </c>
      <c r="F4" s="2">
        <v>5</v>
      </c>
      <c r="G4" s="2">
        <v>18</v>
      </c>
      <c r="H4" s="3">
        <v>3600000</v>
      </c>
      <c r="I4" s="3">
        <v>360000</v>
      </c>
      <c r="J4" s="3">
        <v>594000</v>
      </c>
      <c r="K4" s="3">
        <v>3366000</v>
      </c>
    </row>
    <row r="5" spans="1:11" x14ac:dyDescent="0.3">
      <c r="A5" s="2" t="s">
        <v>19</v>
      </c>
      <c r="B5" s="2" t="s">
        <v>20</v>
      </c>
      <c r="C5" s="2" t="s">
        <v>21</v>
      </c>
      <c r="D5" s="2" t="s">
        <v>14</v>
      </c>
      <c r="E5" s="2">
        <v>12</v>
      </c>
      <c r="F5" s="2">
        <v>5</v>
      </c>
      <c r="G5" s="2">
        <v>20</v>
      </c>
      <c r="H5" s="3">
        <v>4000000</v>
      </c>
      <c r="I5" s="3">
        <v>280000</v>
      </c>
      <c r="J5" s="3">
        <v>642000</v>
      </c>
      <c r="K5" s="3">
        <v>3638000</v>
      </c>
    </row>
    <row r="6" spans="1:11" x14ac:dyDescent="0.3">
      <c r="A6" s="2" t="s">
        <v>22</v>
      </c>
      <c r="B6" s="2" t="s">
        <v>23</v>
      </c>
      <c r="C6" s="2" t="s">
        <v>21</v>
      </c>
      <c r="D6" s="2" t="s">
        <v>18</v>
      </c>
      <c r="E6" s="2">
        <v>14</v>
      </c>
      <c r="F6" s="2">
        <v>3</v>
      </c>
      <c r="G6" s="2">
        <v>20</v>
      </c>
      <c r="H6" s="3">
        <v>2400000</v>
      </c>
      <c r="I6" s="3">
        <v>168000</v>
      </c>
      <c r="J6" s="3">
        <v>385200</v>
      </c>
      <c r="K6" s="3">
        <v>2182800</v>
      </c>
    </row>
    <row r="7" spans="1:11" x14ac:dyDescent="0.3">
      <c r="A7" s="2" t="s">
        <v>24</v>
      </c>
      <c r="B7" s="2" t="s">
        <v>25</v>
      </c>
      <c r="C7" s="2" t="s">
        <v>26</v>
      </c>
      <c r="D7" s="2" t="s">
        <v>14</v>
      </c>
      <c r="E7" s="2">
        <v>9</v>
      </c>
      <c r="F7" s="2">
        <v>2</v>
      </c>
      <c r="G7" s="2">
        <v>20</v>
      </c>
      <c r="H7" s="3">
        <v>1600000</v>
      </c>
      <c r="I7" s="3">
        <v>48000</v>
      </c>
      <c r="J7" s="3">
        <v>247200</v>
      </c>
      <c r="K7" s="3">
        <v>1400800</v>
      </c>
    </row>
    <row r="8" spans="1:11" x14ac:dyDescent="0.3">
      <c r="A8" s="2" t="s">
        <v>27</v>
      </c>
      <c r="B8" s="2" t="s">
        <v>28</v>
      </c>
      <c r="C8" s="2" t="s">
        <v>17</v>
      </c>
      <c r="D8" s="2" t="s">
        <v>18</v>
      </c>
      <c r="E8" s="2">
        <v>25</v>
      </c>
      <c r="F8" s="2">
        <v>2</v>
      </c>
      <c r="G8" s="2">
        <v>18</v>
      </c>
      <c r="H8" s="3">
        <v>1440000</v>
      </c>
      <c r="I8" s="3">
        <v>72000</v>
      </c>
      <c r="J8" s="3">
        <v>226800</v>
      </c>
      <c r="K8" s="3">
        <v>1285200</v>
      </c>
    </row>
    <row r="9" spans="1:11" x14ac:dyDescent="0.3">
      <c r="A9" s="2" t="s">
        <v>29</v>
      </c>
      <c r="B9" s="2" t="s">
        <v>30</v>
      </c>
      <c r="C9" s="2" t="s">
        <v>26</v>
      </c>
      <c r="D9" s="2" t="s">
        <v>14</v>
      </c>
      <c r="E9" s="2">
        <v>12</v>
      </c>
      <c r="F9" s="2">
        <v>6</v>
      </c>
      <c r="G9" s="2">
        <v>20</v>
      </c>
      <c r="H9" s="3">
        <v>4800000</v>
      </c>
      <c r="I9" s="3">
        <v>480000</v>
      </c>
      <c r="J9" s="3">
        <v>792000</v>
      </c>
      <c r="K9" s="3">
        <v>4488000</v>
      </c>
    </row>
    <row r="10" spans="1:11" x14ac:dyDescent="0.3">
      <c r="A10" s="2" t="s">
        <v>31</v>
      </c>
      <c r="B10" s="2" t="s">
        <v>32</v>
      </c>
      <c r="C10" s="2" t="s">
        <v>17</v>
      </c>
      <c r="D10" s="2" t="s">
        <v>18</v>
      </c>
      <c r="E10" s="2">
        <v>20</v>
      </c>
      <c r="F10" s="2">
        <v>1</v>
      </c>
      <c r="G10" s="2">
        <v>24</v>
      </c>
      <c r="H10" s="3">
        <v>960000</v>
      </c>
      <c r="I10" s="3">
        <v>48000</v>
      </c>
      <c r="J10" s="3">
        <v>151200</v>
      </c>
      <c r="K10" s="3">
        <v>856800</v>
      </c>
    </row>
    <row r="11" spans="1:11" x14ac:dyDescent="0.3">
      <c r="A11" s="2" t="s">
        <v>33</v>
      </c>
      <c r="B11" s="2" t="s">
        <v>34</v>
      </c>
      <c r="C11" s="2" t="s">
        <v>35</v>
      </c>
      <c r="D11" s="2" t="s">
        <v>14</v>
      </c>
      <c r="E11" s="2">
        <v>15</v>
      </c>
      <c r="F11" s="2">
        <v>5</v>
      </c>
      <c r="G11" s="2">
        <v>18</v>
      </c>
      <c r="H11" s="3">
        <v>3600000</v>
      </c>
      <c r="I11" s="3">
        <v>252000</v>
      </c>
      <c r="J11" s="3">
        <v>577800</v>
      </c>
      <c r="K11" s="3">
        <v>3274200</v>
      </c>
    </row>
    <row r="12" spans="1:11" x14ac:dyDescent="0.3">
      <c r="A12" s="2" t="s">
        <v>36</v>
      </c>
      <c r="B12" s="2" t="s">
        <v>37</v>
      </c>
      <c r="C12" s="2" t="s">
        <v>17</v>
      </c>
      <c r="D12" s="2" t="s">
        <v>18</v>
      </c>
      <c r="E12" s="2">
        <v>23</v>
      </c>
      <c r="F12" s="2">
        <v>3</v>
      </c>
      <c r="G12" s="2">
        <v>20</v>
      </c>
      <c r="H12" s="3">
        <v>2400000</v>
      </c>
      <c r="I12" s="3">
        <v>168000</v>
      </c>
      <c r="J12" s="3">
        <v>385200</v>
      </c>
      <c r="K12" s="3">
        <v>2182800</v>
      </c>
    </row>
    <row r="13" spans="1:11" x14ac:dyDescent="0.3">
      <c r="A13" s="2" t="s">
        <v>38</v>
      </c>
      <c r="B13" s="2" t="s">
        <v>39</v>
      </c>
      <c r="C13" s="2" t="s">
        <v>35</v>
      </c>
      <c r="D13" s="2" t="s">
        <v>14</v>
      </c>
      <c r="E13" s="2">
        <v>15</v>
      </c>
      <c r="F13" s="2">
        <v>5</v>
      </c>
      <c r="G13" s="2">
        <v>20</v>
      </c>
      <c r="H13" s="3">
        <v>4000000</v>
      </c>
      <c r="I13" s="3">
        <v>280000</v>
      </c>
      <c r="J13" s="3">
        <v>642000</v>
      </c>
      <c r="K13" s="3">
        <v>3638000</v>
      </c>
    </row>
    <row r="14" spans="1:11" x14ac:dyDescent="0.3">
      <c r="A14" s="2" t="s">
        <v>40</v>
      </c>
      <c r="B14" s="2" t="s">
        <v>41</v>
      </c>
      <c r="C14" s="2" t="s">
        <v>26</v>
      </c>
      <c r="D14" s="2" t="s">
        <v>18</v>
      </c>
      <c r="E14" s="2">
        <v>6</v>
      </c>
      <c r="F14" s="2">
        <v>2</v>
      </c>
      <c r="G14" s="2">
        <v>18</v>
      </c>
      <c r="H14" s="3">
        <v>1440000</v>
      </c>
      <c r="I14" s="3">
        <v>43200</v>
      </c>
      <c r="J14" s="3">
        <v>222480</v>
      </c>
      <c r="K14" s="3">
        <v>1260720</v>
      </c>
    </row>
    <row r="15" spans="1:11" x14ac:dyDescent="0.3">
      <c r="A15" s="2" t="s">
        <v>42</v>
      </c>
      <c r="B15" s="2" t="s">
        <v>43</v>
      </c>
      <c r="C15" s="2" t="s">
        <v>26</v>
      </c>
      <c r="D15" s="2" t="s">
        <v>14</v>
      </c>
      <c r="E15" s="2">
        <v>9</v>
      </c>
      <c r="F15" s="2">
        <v>2</v>
      </c>
      <c r="G15" s="2">
        <v>20</v>
      </c>
      <c r="H15" s="3">
        <v>1600000</v>
      </c>
      <c r="I15" s="3">
        <v>48000</v>
      </c>
      <c r="J15" s="3">
        <v>247200</v>
      </c>
      <c r="K15" s="3">
        <v>1400800</v>
      </c>
    </row>
    <row r="16" spans="1:11" x14ac:dyDescent="0.3">
      <c r="A16" s="2" t="s">
        <v>44</v>
      </c>
      <c r="B16" s="2" t="s">
        <v>45</v>
      </c>
      <c r="C16" s="2" t="s">
        <v>13</v>
      </c>
      <c r="D16" s="2" t="s">
        <v>18</v>
      </c>
      <c r="E16" s="2">
        <v>21</v>
      </c>
      <c r="F16" s="2">
        <v>3</v>
      </c>
      <c r="G16" s="2">
        <v>18</v>
      </c>
      <c r="H16" s="3">
        <v>2160000</v>
      </c>
      <c r="I16" s="3">
        <v>151200</v>
      </c>
      <c r="J16" s="3">
        <v>346680</v>
      </c>
      <c r="K16" s="3">
        <v>1964520</v>
      </c>
    </row>
    <row r="17" spans="1:11" x14ac:dyDescent="0.3">
      <c r="A17" s="2" t="s">
        <v>46</v>
      </c>
      <c r="B17" s="2" t="s">
        <v>45</v>
      </c>
      <c r="C17" s="2" t="s">
        <v>13</v>
      </c>
      <c r="D17" s="2" t="s">
        <v>18</v>
      </c>
      <c r="E17" s="2">
        <v>23</v>
      </c>
      <c r="F17" s="2">
        <v>2</v>
      </c>
      <c r="G17" s="2">
        <v>24</v>
      </c>
      <c r="H17" s="3">
        <v>1920000</v>
      </c>
      <c r="I17" s="3">
        <v>96000</v>
      </c>
      <c r="J17" s="3">
        <v>302400</v>
      </c>
      <c r="K17" s="3">
        <v>1713600</v>
      </c>
    </row>
    <row r="18" spans="1:11" x14ac:dyDescent="0.3">
      <c r="A18" s="2" t="s">
        <v>47</v>
      </c>
      <c r="B18" s="2" t="s">
        <v>48</v>
      </c>
      <c r="C18" s="2" t="s">
        <v>35</v>
      </c>
      <c r="D18" s="2" t="s">
        <v>14</v>
      </c>
      <c r="E18" s="2">
        <v>21</v>
      </c>
      <c r="F18" s="2">
        <v>2</v>
      </c>
      <c r="G18" s="2">
        <v>10</v>
      </c>
      <c r="H18" s="3">
        <v>800000</v>
      </c>
      <c r="I18" s="3">
        <v>40000</v>
      </c>
      <c r="J18" s="3">
        <v>126000</v>
      </c>
      <c r="K18" s="3">
        <v>714000</v>
      </c>
    </row>
    <row r="19" spans="1:11" x14ac:dyDescent="0.3">
      <c r="A19" s="2" t="s">
        <v>49</v>
      </c>
      <c r="B19" s="2" t="s">
        <v>50</v>
      </c>
      <c r="C19" s="2" t="s">
        <v>21</v>
      </c>
      <c r="D19" s="2" t="s">
        <v>14</v>
      </c>
      <c r="E19" s="2">
        <v>5</v>
      </c>
      <c r="F19" s="2">
        <v>3</v>
      </c>
      <c r="G19" s="2">
        <v>12</v>
      </c>
      <c r="H19" s="3">
        <v>1440000</v>
      </c>
      <c r="I19" s="3">
        <v>43200</v>
      </c>
      <c r="J19" s="3">
        <v>222480</v>
      </c>
      <c r="K19" s="3">
        <v>1260720</v>
      </c>
    </row>
    <row r="20" spans="1:11" x14ac:dyDescent="0.3">
      <c r="A20" s="2" t="s">
        <v>51</v>
      </c>
      <c r="B20" s="2" t="s">
        <v>52</v>
      </c>
      <c r="C20" s="2" t="s">
        <v>53</v>
      </c>
      <c r="D20" s="2" t="s">
        <v>14</v>
      </c>
      <c r="E20" s="2">
        <v>6</v>
      </c>
      <c r="F20" s="2">
        <v>3</v>
      </c>
      <c r="G20" s="2">
        <v>20</v>
      </c>
      <c r="H20" s="3">
        <v>2400000</v>
      </c>
      <c r="I20" s="3">
        <v>120000</v>
      </c>
      <c r="J20" s="3">
        <v>378000</v>
      </c>
      <c r="K20" s="3">
        <v>2142000</v>
      </c>
    </row>
    <row r="21" spans="1:11" x14ac:dyDescent="0.3">
      <c r="A21" s="2" t="s">
        <v>54</v>
      </c>
      <c r="B21" s="2" t="s">
        <v>55</v>
      </c>
      <c r="C21" s="2" t="s">
        <v>53</v>
      </c>
      <c r="D21" s="2" t="s">
        <v>14</v>
      </c>
      <c r="E21" s="2">
        <v>9</v>
      </c>
      <c r="F21" s="2">
        <v>5</v>
      </c>
      <c r="G21" s="2">
        <v>30</v>
      </c>
      <c r="H21" s="3">
        <v>6000000</v>
      </c>
      <c r="I21" s="3">
        <v>420000</v>
      </c>
      <c r="J21" s="3">
        <v>963000</v>
      </c>
      <c r="K21" s="3">
        <v>5457000</v>
      </c>
    </row>
    <row r="22" spans="1:11" x14ac:dyDescent="0.3">
      <c r="A22" s="2" t="s">
        <v>56</v>
      </c>
      <c r="B22" s="2" t="s">
        <v>57</v>
      </c>
      <c r="C22" s="2" t="s">
        <v>53</v>
      </c>
      <c r="D22" s="2" t="s">
        <v>14</v>
      </c>
      <c r="E22" s="2">
        <v>7</v>
      </c>
      <c r="F22" s="2">
        <v>3</v>
      </c>
      <c r="G22" s="2">
        <v>20</v>
      </c>
      <c r="H22" s="3">
        <v>2400000</v>
      </c>
      <c r="I22" s="3">
        <v>120000</v>
      </c>
      <c r="J22" s="3">
        <v>378000</v>
      </c>
      <c r="K22" s="3">
        <v>2142000</v>
      </c>
    </row>
    <row r="23" spans="1:11" x14ac:dyDescent="0.3">
      <c r="A23" s="2" t="s">
        <v>58</v>
      </c>
      <c r="B23" s="2" t="s">
        <v>59</v>
      </c>
      <c r="C23" s="2" t="s">
        <v>13</v>
      </c>
      <c r="D23" s="2" t="s">
        <v>18</v>
      </c>
      <c r="E23" s="2">
        <v>19</v>
      </c>
      <c r="F23" s="2">
        <v>3</v>
      </c>
      <c r="G23" s="2">
        <v>18</v>
      </c>
      <c r="H23" s="3">
        <v>2160000</v>
      </c>
      <c r="I23" s="3">
        <v>151200</v>
      </c>
      <c r="J23" s="3">
        <v>346680</v>
      </c>
      <c r="K23" s="3">
        <v>1964520</v>
      </c>
    </row>
    <row r="24" spans="1:11" x14ac:dyDescent="0.3">
      <c r="A24" s="2" t="s">
        <v>60</v>
      </c>
      <c r="B24" s="2" t="s">
        <v>34</v>
      </c>
      <c r="C24" s="2" t="s">
        <v>35</v>
      </c>
      <c r="D24" s="2" t="s">
        <v>14</v>
      </c>
      <c r="E24" s="2">
        <v>13</v>
      </c>
      <c r="F24" s="2">
        <v>2</v>
      </c>
      <c r="G24" s="2">
        <v>16</v>
      </c>
      <c r="H24" s="3">
        <v>1280000</v>
      </c>
      <c r="I24" s="3">
        <v>64000</v>
      </c>
      <c r="J24" s="3">
        <v>201600</v>
      </c>
      <c r="K24" s="3">
        <v>1142400</v>
      </c>
    </row>
    <row r="25" spans="1:11" x14ac:dyDescent="0.3">
      <c r="A25" s="2" t="s">
        <v>61</v>
      </c>
      <c r="B25" s="2" t="s">
        <v>62</v>
      </c>
      <c r="C25" s="2" t="s">
        <v>63</v>
      </c>
      <c r="D25" s="2" t="s">
        <v>18</v>
      </c>
      <c r="E25" s="2">
        <v>21</v>
      </c>
      <c r="F25" s="2">
        <v>2</v>
      </c>
      <c r="G25" s="2">
        <v>24</v>
      </c>
      <c r="H25" s="3">
        <v>1920000</v>
      </c>
      <c r="I25" s="3">
        <v>96000</v>
      </c>
      <c r="J25" s="3">
        <v>302400</v>
      </c>
      <c r="K25" s="3">
        <v>1713600</v>
      </c>
    </row>
    <row r="26" spans="1:11" x14ac:dyDescent="0.3">
      <c r="A26" s="2" t="s">
        <v>64</v>
      </c>
      <c r="B26" s="2" t="s">
        <v>65</v>
      </c>
      <c r="C26" s="2" t="s">
        <v>53</v>
      </c>
      <c r="D26" s="2" t="s">
        <v>14</v>
      </c>
      <c r="E26" s="2">
        <v>21</v>
      </c>
      <c r="F26" s="2">
        <v>2</v>
      </c>
      <c r="G26" s="2">
        <v>18</v>
      </c>
      <c r="H26" s="3">
        <v>1440000</v>
      </c>
      <c r="I26" s="3">
        <v>72000</v>
      </c>
      <c r="J26" s="3">
        <v>226800</v>
      </c>
      <c r="K26" s="3">
        <v>1285200</v>
      </c>
    </row>
    <row r="28" spans="1:11" x14ac:dyDescent="0.3">
      <c r="A28" t="s">
        <v>77</v>
      </c>
    </row>
    <row r="29" spans="1:11" x14ac:dyDescent="0.3">
      <c r="A29" t="b">
        <f>OR(K3&gt;=LARGE($K$3:$K$26,3)*1,K3&lt;=SMALL($K$3:$K$26,3)*1)</f>
        <v>0</v>
      </c>
    </row>
    <row r="31" spans="1:11" x14ac:dyDescent="0.3">
      <c r="A31" t="s">
        <v>78</v>
      </c>
      <c r="B31" t="s">
        <v>79</v>
      </c>
      <c r="C31" t="s">
        <v>80</v>
      </c>
      <c r="D31" t="s">
        <v>81</v>
      </c>
      <c r="E31" t="s">
        <v>82</v>
      </c>
    </row>
    <row r="32" spans="1:11" x14ac:dyDescent="0.3">
      <c r="A32" s="2" t="s">
        <v>19</v>
      </c>
      <c r="B32" s="2" t="s">
        <v>21</v>
      </c>
      <c r="C32" s="2" t="s">
        <v>14</v>
      </c>
      <c r="D32" s="3">
        <v>280000</v>
      </c>
      <c r="E32" s="3">
        <v>3638000</v>
      </c>
    </row>
    <row r="33" spans="1:5" x14ac:dyDescent="0.3">
      <c r="A33" s="2" t="s">
        <v>29</v>
      </c>
      <c r="B33" s="2" t="s">
        <v>26</v>
      </c>
      <c r="C33" s="2" t="s">
        <v>14</v>
      </c>
      <c r="D33" s="3">
        <v>480000</v>
      </c>
      <c r="E33" s="3">
        <v>4488000</v>
      </c>
    </row>
    <row r="34" spans="1:5" x14ac:dyDescent="0.3">
      <c r="A34" s="2" t="s">
        <v>31</v>
      </c>
      <c r="B34" s="2" t="s">
        <v>17</v>
      </c>
      <c r="C34" s="2" t="s">
        <v>18</v>
      </c>
      <c r="D34" s="3">
        <v>48000</v>
      </c>
      <c r="E34" s="3">
        <v>856800</v>
      </c>
    </row>
    <row r="35" spans="1:5" x14ac:dyDescent="0.3">
      <c r="A35" s="2" t="s">
        <v>38</v>
      </c>
      <c r="B35" s="2" t="s">
        <v>35</v>
      </c>
      <c r="C35" s="2" t="s">
        <v>14</v>
      </c>
      <c r="D35" s="3">
        <v>280000</v>
      </c>
      <c r="E35" s="3">
        <v>3638000</v>
      </c>
    </row>
    <row r="36" spans="1:5" x14ac:dyDescent="0.3">
      <c r="A36" s="2" t="s">
        <v>47</v>
      </c>
      <c r="B36" s="2" t="s">
        <v>35</v>
      </c>
      <c r="C36" s="2" t="s">
        <v>14</v>
      </c>
      <c r="D36" s="3">
        <v>40000</v>
      </c>
      <c r="E36" s="3">
        <v>714000</v>
      </c>
    </row>
    <row r="37" spans="1:5" x14ac:dyDescent="0.3">
      <c r="A37" s="2" t="s">
        <v>54</v>
      </c>
      <c r="B37" s="2" t="s">
        <v>53</v>
      </c>
      <c r="C37" s="2" t="s">
        <v>14</v>
      </c>
      <c r="D37" s="3">
        <v>420000</v>
      </c>
      <c r="E37" s="3">
        <v>5457000</v>
      </c>
    </row>
    <row r="38" spans="1:5" x14ac:dyDescent="0.3">
      <c r="A38" s="2" t="s">
        <v>60</v>
      </c>
      <c r="B38" s="2" t="s">
        <v>35</v>
      </c>
      <c r="C38" s="2" t="s">
        <v>14</v>
      </c>
      <c r="D38" s="3">
        <v>64000</v>
      </c>
      <c r="E38" s="3">
        <v>1142400</v>
      </c>
    </row>
    <row r="39" spans="1:5" x14ac:dyDescent="0.3">
      <c r="A39" s="2"/>
      <c r="B39" s="2"/>
      <c r="C39" s="2"/>
      <c r="D39" s="3"/>
      <c r="E39" s="3"/>
    </row>
    <row r="40" spans="1:5" x14ac:dyDescent="0.3">
      <c r="A40" s="2"/>
      <c r="B40" s="2"/>
      <c r="C40" s="2"/>
      <c r="D40" s="3"/>
      <c r="E40" s="3"/>
    </row>
    <row r="41" spans="1:5" x14ac:dyDescent="0.3">
      <c r="A41" s="2"/>
      <c r="B41" s="2"/>
      <c r="C41" s="2"/>
      <c r="D41" s="3"/>
      <c r="E41" s="3"/>
    </row>
    <row r="42" spans="1:5" x14ac:dyDescent="0.3">
      <c r="A42" s="2"/>
      <c r="B42" s="2"/>
      <c r="C42" s="2"/>
      <c r="D42" s="3"/>
      <c r="E42" s="3"/>
    </row>
    <row r="43" spans="1:5" x14ac:dyDescent="0.3">
      <c r="A43" s="2"/>
      <c r="B43" s="2"/>
      <c r="C43" s="2"/>
      <c r="D43" s="3"/>
      <c r="E43" s="3"/>
    </row>
    <row r="44" spans="1:5" x14ac:dyDescent="0.3">
      <c r="A44" s="2"/>
      <c r="B44" s="2"/>
      <c r="C44" s="2"/>
      <c r="D44" s="3"/>
      <c r="E44" s="3"/>
    </row>
    <row r="45" spans="1:5" x14ac:dyDescent="0.3">
      <c r="A45" s="2"/>
      <c r="B45" s="2"/>
      <c r="C45" s="2"/>
      <c r="D45" s="3"/>
      <c r="E45" s="3"/>
    </row>
    <row r="46" spans="1:5" x14ac:dyDescent="0.3">
      <c r="A46" s="2"/>
      <c r="B46" s="2"/>
      <c r="C46" s="2"/>
      <c r="D46" s="3"/>
      <c r="E46" s="3"/>
    </row>
    <row r="47" spans="1:5" x14ac:dyDescent="0.3">
      <c r="A47" s="2"/>
      <c r="B47" s="2"/>
      <c r="C47" s="2"/>
      <c r="D47" s="3"/>
      <c r="E47" s="3"/>
    </row>
    <row r="48" spans="1:5" x14ac:dyDescent="0.3">
      <c r="A48" s="2"/>
      <c r="B48" s="2"/>
      <c r="C48" s="2"/>
      <c r="D48" s="3"/>
      <c r="E48" s="3"/>
    </row>
    <row r="49" spans="1:5" x14ac:dyDescent="0.3">
      <c r="A49" s="2"/>
      <c r="B49" s="2"/>
      <c r="C49" s="2"/>
      <c r="D49" s="3"/>
      <c r="E49" s="3"/>
    </row>
    <row r="50" spans="1:5" x14ac:dyDescent="0.3">
      <c r="A50" s="2"/>
      <c r="B50" s="2"/>
      <c r="C50" s="2"/>
      <c r="D50" s="3"/>
      <c r="E50" s="3"/>
    </row>
    <row r="51" spans="1:5" x14ac:dyDescent="0.3">
      <c r="A51" s="2"/>
      <c r="B51" s="2"/>
      <c r="C51" s="2"/>
      <c r="D51" s="3"/>
      <c r="E51" s="3"/>
    </row>
    <row r="52" spans="1:5" x14ac:dyDescent="0.3">
      <c r="A52" s="2"/>
      <c r="B52" s="2"/>
      <c r="C52" s="2"/>
      <c r="D52" s="3"/>
      <c r="E52" s="3"/>
    </row>
    <row r="53" spans="1:5" x14ac:dyDescent="0.3">
      <c r="A53" s="2"/>
      <c r="B53" s="2"/>
      <c r="C53" s="2"/>
      <c r="D53" s="3"/>
      <c r="E53" s="3"/>
    </row>
    <row r="54" spans="1:5" x14ac:dyDescent="0.3">
      <c r="A54" s="2"/>
      <c r="B54" s="2"/>
      <c r="C54" s="2"/>
      <c r="D54" s="3"/>
      <c r="E54" s="3"/>
    </row>
    <row r="55" spans="1:5" x14ac:dyDescent="0.3">
      <c r="A55" s="2"/>
      <c r="B55" s="2"/>
      <c r="C55" s="2"/>
      <c r="D55" s="3"/>
      <c r="E55" s="3"/>
    </row>
  </sheetData>
  <phoneticPr fontId="1" type="noConversion"/>
  <conditionalFormatting sqref="A3:K26">
    <cfRule type="expression" dxfId="0" priority="1">
      <formula>AND($D3="여",AND(($C3&lt;&gt;"발레"),($C3&lt;&gt;"네일아트")))</formula>
    </cfRule>
  </conditionalFormatting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horizontalDpi="150" verticalDpi="150" r:id="rId1"/>
  <headerFooter>
    <oddFooter>&amp;C&amp;T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2:J37"/>
  <sheetViews>
    <sheetView workbookViewId="0">
      <selection activeCell="J11" sqref="J11"/>
    </sheetView>
  </sheetViews>
  <sheetFormatPr defaultRowHeight="16.5" x14ac:dyDescent="0.3"/>
  <cols>
    <col min="3" max="3" width="11" bestFit="1" customWidth="1"/>
    <col min="7" max="7" width="11" bestFit="1" customWidth="1"/>
    <col min="8" max="9" width="13.75" bestFit="1" customWidth="1"/>
    <col min="10" max="10" width="10.875" bestFit="1" customWidth="1"/>
  </cols>
  <sheetData>
    <row r="2" spans="1:10" x14ac:dyDescent="0.3">
      <c r="A2" t="s">
        <v>66</v>
      </c>
    </row>
    <row r="3" spans="1:10" x14ac:dyDescent="0.3">
      <c r="A3" s="1" t="s">
        <v>0</v>
      </c>
      <c r="B3" s="1" t="s">
        <v>1</v>
      </c>
      <c r="C3" s="1" t="s">
        <v>2</v>
      </c>
      <c r="D3" s="4" t="s">
        <v>76</v>
      </c>
      <c r="E3" s="1" t="s">
        <v>4</v>
      </c>
      <c r="F3" s="1" t="s">
        <v>5</v>
      </c>
      <c r="G3" s="1" t="s">
        <v>6</v>
      </c>
      <c r="H3" s="1" t="s">
        <v>7</v>
      </c>
      <c r="I3" s="4" t="s">
        <v>8</v>
      </c>
      <c r="J3" s="4" t="s">
        <v>67</v>
      </c>
    </row>
    <row r="4" spans="1:10" x14ac:dyDescent="0.3">
      <c r="A4" s="1" t="s">
        <v>42</v>
      </c>
      <c r="B4" s="1" t="s">
        <v>43</v>
      </c>
      <c r="C4" s="1" t="s">
        <v>26</v>
      </c>
      <c r="D4" s="5" t="str">
        <f t="array" ref="D4">LOOKUP($C4,{"네일아트","바이올린","발레","스포츠댄스","요가","음악줄넘기","하모니카"},{11,22,33,44,55,66,77}) &amp; LOOKUP(MID(B4,3,1),{"1","2"},{"M","W"})</f>
        <v>11W</v>
      </c>
      <c r="E4" s="2">
        <v>18</v>
      </c>
      <c r="F4" s="2">
        <v>2</v>
      </c>
      <c r="G4" s="2">
        <v>20</v>
      </c>
      <c r="H4" s="6">
        <v>1600000</v>
      </c>
      <c r="I4" s="6">
        <f>MAX(H4*VLOOKUP(E4,$A$32:$E$36,MATCH(F4*G4,$B$31:$E$31,1)+1,TRUE),100000)</f>
        <v>100000</v>
      </c>
      <c r="J4" s="6" t="str" cm="1">
        <f t="array" ref="J4">fn보너스(E4,F4,G4)</f>
        <v/>
      </c>
    </row>
    <row r="5" spans="1:10" x14ac:dyDescent="0.3">
      <c r="A5" s="1" t="s">
        <v>44</v>
      </c>
      <c r="B5" s="1" t="s">
        <v>45</v>
      </c>
      <c r="C5" s="1" t="s">
        <v>13</v>
      </c>
      <c r="D5" s="5" t="str">
        <f t="array" ref="D5">LOOKUP($C5,{"네일아트","바이올린","발레","스포츠댄스","요가","음악줄넘기","하모니카"},{11,22,33,44,55,66,77}) &amp; LOOKUP(MID(B5,3,1),{"1","2"},{"M","W"})</f>
        <v>44M</v>
      </c>
      <c r="E5" s="2">
        <v>63</v>
      </c>
      <c r="F5" s="2">
        <v>3</v>
      </c>
      <c r="G5" s="2">
        <v>18</v>
      </c>
      <c r="H5" s="6">
        <v>2860000</v>
      </c>
      <c r="I5" s="6">
        <f t="shared" ref="I5:I27" si="0">MAX(H5*VLOOKUP(E5,$A$32:$E$36,MATCH(F5*G5,$B$31:$E$31,1)+1,TRUE),100000)</f>
        <v>286000</v>
      </c>
      <c r="J5" s="6" t="str" cm="1">
        <f t="array" ref="J5">fn보너스(E5,F5,G5)</f>
        <v/>
      </c>
    </row>
    <row r="6" spans="1:10" x14ac:dyDescent="0.3">
      <c r="A6" s="1" t="s">
        <v>60</v>
      </c>
      <c r="B6" s="1" t="s">
        <v>34</v>
      </c>
      <c r="C6" s="1" t="s">
        <v>35</v>
      </c>
      <c r="D6" s="5" t="str">
        <f t="array" ref="D6">LOOKUP($C6,{"네일아트","바이올린","발레","스포츠댄스","요가","음악줄넘기","하모니카"},{11,22,33,44,55,66,77}) &amp; LOOKUP(MID(B6,3,1),{"1","2"},{"M","W"})</f>
        <v>55W</v>
      </c>
      <c r="E6" s="2">
        <v>26</v>
      </c>
      <c r="F6" s="2">
        <v>2</v>
      </c>
      <c r="G6" s="2">
        <v>16</v>
      </c>
      <c r="H6" s="6">
        <v>1280000</v>
      </c>
      <c r="I6" s="6">
        <f t="shared" si="0"/>
        <v>100000</v>
      </c>
      <c r="J6" s="6" t="str" cm="1">
        <f t="array" ref="J6">fn보너스(E6,F6,G6)</f>
        <v/>
      </c>
    </row>
    <row r="7" spans="1:10" x14ac:dyDescent="0.3">
      <c r="A7" s="1" t="s">
        <v>38</v>
      </c>
      <c r="B7" s="1" t="s">
        <v>39</v>
      </c>
      <c r="C7" s="1" t="s">
        <v>35</v>
      </c>
      <c r="D7" s="5" t="str">
        <f t="array" ref="D7">LOOKUP($C7,{"네일아트","바이올린","발레","스포츠댄스","요가","음악줄넘기","하모니카"},{11,22,33,44,55,66,77}) &amp; LOOKUP(MID(B7,3,1),{"1","2"},{"M","W"})</f>
        <v>55W</v>
      </c>
      <c r="E7" s="2">
        <v>75</v>
      </c>
      <c r="F7" s="2">
        <v>5</v>
      </c>
      <c r="G7" s="2">
        <v>20</v>
      </c>
      <c r="H7" s="6">
        <v>4000000</v>
      </c>
      <c r="I7" s="6">
        <f t="shared" si="0"/>
        <v>480000</v>
      </c>
      <c r="J7" s="6" t="str" cm="1">
        <f t="array" ref="J7">fn보너스(E7,F7,G7)</f>
        <v>200000</v>
      </c>
    </row>
    <row r="8" spans="1:10" x14ac:dyDescent="0.3">
      <c r="A8" s="1" t="s">
        <v>36</v>
      </c>
      <c r="B8" s="1" t="s">
        <v>37</v>
      </c>
      <c r="C8" s="1" t="s">
        <v>17</v>
      </c>
      <c r="D8" s="5" t="str">
        <f t="array" ref="D8">LOOKUP($C8,{"네일아트","바이올린","발레","스포츠댄스","요가","음악줄넘기","하모니카"},{11,22,33,44,55,66,77}) &amp; LOOKUP(MID(B8,3,1),{"1","2"},{"M","W"})</f>
        <v>66M</v>
      </c>
      <c r="E8" s="2">
        <v>69</v>
      </c>
      <c r="F8" s="2">
        <v>3</v>
      </c>
      <c r="G8" s="2">
        <v>20</v>
      </c>
      <c r="H8" s="6">
        <v>3000000</v>
      </c>
      <c r="I8" s="6">
        <f t="shared" si="0"/>
        <v>300000</v>
      </c>
      <c r="J8" s="6" t="str" cm="1">
        <f t="array" ref="J8">fn보너스(E8,F8,G8)</f>
        <v>200000</v>
      </c>
    </row>
    <row r="9" spans="1:10" x14ac:dyDescent="0.3">
      <c r="A9" s="1" t="s">
        <v>56</v>
      </c>
      <c r="B9" s="1" t="s">
        <v>57</v>
      </c>
      <c r="C9" s="1" t="s">
        <v>53</v>
      </c>
      <c r="D9" s="5" t="str">
        <f t="array" ref="D9">LOOKUP($C9,{"네일아트","바이올린","발레","스포츠댄스","요가","음악줄넘기","하모니카"},{11,22,33,44,55,66,77}) &amp; LOOKUP(MID(B9,3,1),{"1","2"},{"M","W"})</f>
        <v>33W</v>
      </c>
      <c r="E9" s="2">
        <v>21</v>
      </c>
      <c r="F9" s="2">
        <v>3</v>
      </c>
      <c r="G9" s="2">
        <v>20</v>
      </c>
      <c r="H9" s="6">
        <v>2400000</v>
      </c>
      <c r="I9" s="6">
        <f t="shared" si="0"/>
        <v>168000.00000000003</v>
      </c>
      <c r="J9" s="6" t="str" cm="1">
        <f t="array" ref="J9">fn보너스(E9,F9,G9)</f>
        <v/>
      </c>
    </row>
    <row r="10" spans="1:10" x14ac:dyDescent="0.3">
      <c r="A10" s="1" t="s">
        <v>47</v>
      </c>
      <c r="B10" s="1" t="s">
        <v>48</v>
      </c>
      <c r="C10" s="1" t="s">
        <v>35</v>
      </c>
      <c r="D10" s="5" t="str">
        <f t="array" ref="D10">LOOKUP($C10,{"네일아트","바이올린","발레","스포츠댄스","요가","음악줄넘기","하모니카"},{11,22,33,44,55,66,77}) &amp; LOOKUP(MID(B10,3,1),{"1","2"},{"M","W"})</f>
        <v>55W</v>
      </c>
      <c r="E10" s="2">
        <v>42</v>
      </c>
      <c r="F10" s="2">
        <v>2</v>
      </c>
      <c r="G10" s="2">
        <v>10</v>
      </c>
      <c r="H10" s="6">
        <v>1300000</v>
      </c>
      <c r="I10" s="6">
        <f t="shared" si="0"/>
        <v>100000</v>
      </c>
      <c r="J10" s="6" t="str" cm="1">
        <f t="array" ref="J10">fn보너스(E10,F10,G10)</f>
        <v/>
      </c>
    </row>
    <row r="11" spans="1:10" x14ac:dyDescent="0.3">
      <c r="A11" s="1" t="s">
        <v>11</v>
      </c>
      <c r="B11" s="1" t="s">
        <v>12</v>
      </c>
      <c r="C11" s="1" t="s">
        <v>13</v>
      </c>
      <c r="D11" s="5" t="str">
        <f t="array" ref="D11">LOOKUP($C11,{"네일아트","바이올린","발레","스포츠댄스","요가","음악줄넘기","하모니카"},{11,22,33,44,55,66,77}) &amp; LOOKUP(MID(B11,3,1),{"1","2"},{"M","W"})</f>
        <v>44M</v>
      </c>
      <c r="E11" s="2">
        <v>93</v>
      </c>
      <c r="F11" s="2">
        <v>3</v>
      </c>
      <c r="G11" s="2">
        <v>24</v>
      </c>
      <c r="H11" s="6">
        <v>2880000</v>
      </c>
      <c r="I11" s="6">
        <f t="shared" si="0"/>
        <v>288000</v>
      </c>
      <c r="J11" s="6" t="str" cm="1">
        <f t="array" ref="J11">fn보너스(E11,F11,G11)</f>
        <v>200000</v>
      </c>
    </row>
    <row r="12" spans="1:10" x14ac:dyDescent="0.3">
      <c r="A12" s="1" t="s">
        <v>40</v>
      </c>
      <c r="B12" s="1" t="s">
        <v>41</v>
      </c>
      <c r="C12" s="1" t="s">
        <v>26</v>
      </c>
      <c r="D12" s="5" t="str">
        <f t="array" ref="D12">LOOKUP($C12,{"네일아트","바이올린","발레","스포츠댄스","요가","음악줄넘기","하모니카"},{11,22,33,44,55,66,77}) &amp; LOOKUP(MID(B12,3,1),{"1","2"},{"M","W"})</f>
        <v>11M</v>
      </c>
      <c r="E12" s="2">
        <v>12</v>
      </c>
      <c r="F12" s="2">
        <v>2</v>
      </c>
      <c r="G12" s="2">
        <v>18</v>
      </c>
      <c r="H12" s="6">
        <v>1440000</v>
      </c>
      <c r="I12" s="6">
        <f t="shared" si="0"/>
        <v>100000</v>
      </c>
      <c r="J12" s="6" t="str" cm="1">
        <f t="array" ref="J12">fn보너스(E12,F12,G12)</f>
        <v/>
      </c>
    </row>
    <row r="13" spans="1:10" x14ac:dyDescent="0.3">
      <c r="A13" s="1" t="s">
        <v>22</v>
      </c>
      <c r="B13" s="1" t="s">
        <v>23</v>
      </c>
      <c r="C13" s="1" t="s">
        <v>21</v>
      </c>
      <c r="D13" s="5" t="str">
        <f t="array" ref="D13">LOOKUP($C13,{"네일아트","바이올린","발레","스포츠댄스","요가","음악줄넘기","하모니카"},{11,22,33,44,55,66,77}) &amp; LOOKUP(MID(B13,3,1),{"1","2"},{"M","W"})</f>
        <v>22M</v>
      </c>
      <c r="E13" s="2">
        <v>42</v>
      </c>
      <c r="F13" s="2">
        <v>3</v>
      </c>
      <c r="G13" s="2">
        <v>20</v>
      </c>
      <c r="H13" s="6">
        <v>2400000</v>
      </c>
      <c r="I13" s="6">
        <f t="shared" si="0"/>
        <v>168000.00000000003</v>
      </c>
      <c r="J13" s="6" t="str" cm="1">
        <f t="array" ref="J13">fn보너스(E13,F13,G13)</f>
        <v/>
      </c>
    </row>
    <row r="14" spans="1:10" x14ac:dyDescent="0.3">
      <c r="A14" s="1" t="s">
        <v>49</v>
      </c>
      <c r="B14" s="1" t="s">
        <v>50</v>
      </c>
      <c r="C14" s="1" t="s">
        <v>21</v>
      </c>
      <c r="D14" s="5" t="str">
        <f t="array" ref="D14">LOOKUP($C14,{"네일아트","바이올린","발레","스포츠댄스","요가","음악줄넘기","하모니카"},{11,22,33,44,55,66,77}) &amp; LOOKUP(MID(B14,3,1),{"1","2"},{"M","W"})</f>
        <v>22W</v>
      </c>
      <c r="E14" s="2">
        <v>15</v>
      </c>
      <c r="F14" s="2">
        <v>3</v>
      </c>
      <c r="G14" s="2">
        <v>12</v>
      </c>
      <c r="H14" s="6">
        <v>1440000</v>
      </c>
      <c r="I14" s="6">
        <f t="shared" si="0"/>
        <v>100000</v>
      </c>
      <c r="J14" s="6" t="str" cm="1">
        <f t="array" ref="J14">fn보너스(E14,F14,G14)</f>
        <v/>
      </c>
    </row>
    <row r="15" spans="1:10" x14ac:dyDescent="0.3">
      <c r="A15" s="1" t="s">
        <v>58</v>
      </c>
      <c r="B15" s="1" t="s">
        <v>59</v>
      </c>
      <c r="C15" s="1" t="s">
        <v>13</v>
      </c>
      <c r="D15" s="5" t="str">
        <f t="array" ref="D15">LOOKUP($C15,{"네일아트","바이올린","발레","스포츠댄스","요가","음악줄넘기","하모니카"},{11,22,33,44,55,66,77}) &amp; LOOKUP(MID(B15,3,1),{"1","2"},{"M","W"})</f>
        <v>44M</v>
      </c>
      <c r="E15" s="2">
        <v>57</v>
      </c>
      <c r="F15" s="2">
        <v>3</v>
      </c>
      <c r="G15" s="2">
        <v>18</v>
      </c>
      <c r="H15" s="6">
        <v>2160000</v>
      </c>
      <c r="I15" s="6">
        <f t="shared" si="0"/>
        <v>151200</v>
      </c>
      <c r="J15" s="6" t="str" cm="1">
        <f t="array" ref="J15">fn보너스(E15,F15,G15)</f>
        <v/>
      </c>
    </row>
    <row r="16" spans="1:10" x14ac:dyDescent="0.3">
      <c r="A16" s="1" t="s">
        <v>27</v>
      </c>
      <c r="B16" s="1" t="s">
        <v>28</v>
      </c>
      <c r="C16" s="1" t="s">
        <v>17</v>
      </c>
      <c r="D16" s="5" t="str">
        <f t="array" ref="D16">LOOKUP($C16,{"네일아트","바이올린","발레","스포츠댄스","요가","음악줄넘기","하모니카"},{11,22,33,44,55,66,77}) &amp; LOOKUP(MID(B16,3,1),{"1","2"},{"M","W"})</f>
        <v>66M</v>
      </c>
      <c r="E16" s="2">
        <v>50</v>
      </c>
      <c r="F16" s="2">
        <v>2</v>
      </c>
      <c r="G16" s="2">
        <v>18</v>
      </c>
      <c r="H16" s="6">
        <v>1940000</v>
      </c>
      <c r="I16" s="6">
        <f t="shared" si="0"/>
        <v>100000</v>
      </c>
      <c r="J16" s="6" t="str" cm="1">
        <f t="array" ref="J16">fn보너스(E16,F16,G16)</f>
        <v/>
      </c>
    </row>
    <row r="17" spans="1:10" x14ac:dyDescent="0.3">
      <c r="A17" s="1" t="s">
        <v>64</v>
      </c>
      <c r="B17" s="1" t="s">
        <v>65</v>
      </c>
      <c r="C17" s="1" t="s">
        <v>53</v>
      </c>
      <c r="D17" s="5" t="str">
        <f t="array" ref="D17">LOOKUP($C17,{"네일아트","바이올린","발레","스포츠댄스","요가","음악줄넘기","하모니카"},{11,22,33,44,55,66,77}) &amp; LOOKUP(MID(B17,3,1),{"1","2"},{"M","W"})</f>
        <v>33W</v>
      </c>
      <c r="E17" s="2">
        <v>42</v>
      </c>
      <c r="F17" s="2">
        <v>2</v>
      </c>
      <c r="G17" s="2">
        <v>18</v>
      </c>
      <c r="H17" s="6">
        <v>1440000</v>
      </c>
      <c r="I17" s="6">
        <f t="shared" si="0"/>
        <v>100000</v>
      </c>
      <c r="J17" s="6" t="str" cm="1">
        <f t="array" ref="J17">fn보너스(E17,F17,G17)</f>
        <v/>
      </c>
    </row>
    <row r="18" spans="1:10" x14ac:dyDescent="0.3">
      <c r="A18" s="1" t="s">
        <v>24</v>
      </c>
      <c r="B18" s="1" t="s">
        <v>25</v>
      </c>
      <c r="C18" s="1" t="s">
        <v>26</v>
      </c>
      <c r="D18" s="5" t="str">
        <f t="array" ref="D18">LOOKUP($C18,{"네일아트","바이올린","발레","스포츠댄스","요가","음악줄넘기","하모니카"},{11,22,33,44,55,66,77}) &amp; LOOKUP(MID(B18,3,1),{"1","2"},{"M","W"})</f>
        <v>11W</v>
      </c>
      <c r="E18" s="2">
        <v>18</v>
      </c>
      <c r="F18" s="2">
        <v>2</v>
      </c>
      <c r="G18" s="2">
        <v>20</v>
      </c>
      <c r="H18" s="6">
        <v>1600000</v>
      </c>
      <c r="I18" s="6">
        <f t="shared" si="0"/>
        <v>100000</v>
      </c>
      <c r="J18" s="6" t="str" cm="1">
        <f t="array" ref="J18">fn보너스(E18,F18,G18)</f>
        <v/>
      </c>
    </row>
    <row r="19" spans="1:10" x14ac:dyDescent="0.3">
      <c r="A19" s="1" t="s">
        <v>46</v>
      </c>
      <c r="B19" s="1" t="s">
        <v>45</v>
      </c>
      <c r="C19" s="1" t="s">
        <v>13</v>
      </c>
      <c r="D19" s="5" t="str">
        <f t="array" ref="D19">LOOKUP($C19,{"네일아트","바이올린","발레","스포츠댄스","요가","음악줄넘기","하모니카"},{11,22,33,44,55,66,77}) &amp; LOOKUP(MID(B19,3,1),{"1","2"},{"M","W"})</f>
        <v>44M</v>
      </c>
      <c r="E19" s="2">
        <v>46</v>
      </c>
      <c r="F19" s="2">
        <v>2</v>
      </c>
      <c r="G19" s="2">
        <v>24</v>
      </c>
      <c r="H19" s="6">
        <v>1920000</v>
      </c>
      <c r="I19" s="6">
        <f t="shared" si="0"/>
        <v>100000</v>
      </c>
      <c r="J19" s="6" t="str" cm="1">
        <f t="array" ref="J19">fn보너스(E19,F19,G19)</f>
        <v/>
      </c>
    </row>
    <row r="20" spans="1:10" x14ac:dyDescent="0.3">
      <c r="A20" s="1" t="s">
        <v>51</v>
      </c>
      <c r="B20" s="1" t="s">
        <v>52</v>
      </c>
      <c r="C20" s="1" t="s">
        <v>53</v>
      </c>
      <c r="D20" s="5" t="str">
        <f t="array" ref="D20">LOOKUP($C20,{"네일아트","바이올린","발레","스포츠댄스","요가","음악줄넘기","하모니카"},{11,22,33,44,55,66,77}) &amp; LOOKUP(MID(B20,3,1),{"1","2"},{"M","W"})</f>
        <v>33W</v>
      </c>
      <c r="E20" s="2">
        <v>18</v>
      </c>
      <c r="F20" s="2">
        <v>3</v>
      </c>
      <c r="G20" s="2">
        <v>20</v>
      </c>
      <c r="H20" s="6">
        <v>2400000</v>
      </c>
      <c r="I20" s="6">
        <f t="shared" si="0"/>
        <v>120000</v>
      </c>
      <c r="J20" s="6" t="str" cm="1">
        <f t="array" ref="J20">fn보너스(E20,F20,G20)</f>
        <v/>
      </c>
    </row>
    <row r="21" spans="1:10" x14ac:dyDescent="0.3">
      <c r="A21" s="1" t="s">
        <v>54</v>
      </c>
      <c r="B21" s="1" t="s">
        <v>55</v>
      </c>
      <c r="C21" s="1" t="s">
        <v>53</v>
      </c>
      <c r="D21" s="5" t="str">
        <f t="array" ref="D21">LOOKUP($C21,{"네일아트","바이올린","발레","스포츠댄스","요가","음악줄넘기","하모니카"},{11,22,33,44,55,66,77}) &amp; LOOKUP(MID(B21,3,1),{"1","2"},{"M","W"})</f>
        <v>33W</v>
      </c>
      <c r="E21" s="2">
        <v>45</v>
      </c>
      <c r="F21" s="2">
        <v>5</v>
      </c>
      <c r="G21" s="2">
        <v>30</v>
      </c>
      <c r="H21" s="6">
        <v>3800000</v>
      </c>
      <c r="I21" s="6">
        <f t="shared" si="0"/>
        <v>380000</v>
      </c>
      <c r="J21" s="6" t="str" cm="1">
        <f t="array" ref="J21">fn보너스(E21,F21,G21)</f>
        <v/>
      </c>
    </row>
    <row r="22" spans="1:10" x14ac:dyDescent="0.3">
      <c r="A22" s="1" t="s">
        <v>61</v>
      </c>
      <c r="B22" s="1" t="s">
        <v>62</v>
      </c>
      <c r="C22" s="1" t="s">
        <v>63</v>
      </c>
      <c r="D22" s="5" t="str">
        <f t="array" ref="D22">LOOKUP($C22,{"네일아트","바이올린","발레","스포츠댄스","요가","음악줄넘기","하모니카"},{11,22,33,44,55,66,77}) &amp; LOOKUP(MID(B22,3,1),{"1","2"},{"M","W"})</f>
        <v>77M</v>
      </c>
      <c r="E22" s="2">
        <v>42</v>
      </c>
      <c r="F22" s="2">
        <v>2</v>
      </c>
      <c r="G22" s="2">
        <v>24</v>
      </c>
      <c r="H22" s="6">
        <v>1920000</v>
      </c>
      <c r="I22" s="6">
        <f t="shared" si="0"/>
        <v>100000</v>
      </c>
      <c r="J22" s="6" t="str" cm="1">
        <f t="array" ref="J22">fn보너스(E22,F22,G22)</f>
        <v/>
      </c>
    </row>
    <row r="23" spans="1:10" x14ac:dyDescent="0.3">
      <c r="A23" s="1" t="s">
        <v>19</v>
      </c>
      <c r="B23" s="1" t="s">
        <v>20</v>
      </c>
      <c r="C23" s="1" t="s">
        <v>21</v>
      </c>
      <c r="D23" s="5" t="str">
        <f t="array" ref="D23">LOOKUP($C23,{"네일아트","바이올린","발레","스포츠댄스","요가","음악줄넘기","하모니카"},{11,22,33,44,55,66,77}) &amp; LOOKUP(MID(B23,3,1),{"1","2"},{"M","W"})</f>
        <v>22W</v>
      </c>
      <c r="E23" s="2">
        <v>60</v>
      </c>
      <c r="F23" s="2">
        <v>5</v>
      </c>
      <c r="G23" s="2">
        <v>20</v>
      </c>
      <c r="H23" s="6">
        <v>4000000</v>
      </c>
      <c r="I23" s="6">
        <f t="shared" si="0"/>
        <v>480000</v>
      </c>
      <c r="J23" s="6" t="str" cm="1">
        <f t="array" ref="J23">fn보너스(E23,F23,G23)</f>
        <v>200000</v>
      </c>
    </row>
    <row r="24" spans="1:10" x14ac:dyDescent="0.3">
      <c r="A24" s="1" t="s">
        <v>31</v>
      </c>
      <c r="B24" s="1" t="s">
        <v>32</v>
      </c>
      <c r="C24" s="1" t="s">
        <v>17</v>
      </c>
      <c r="D24" s="5" t="str">
        <f t="array" ref="D24">LOOKUP($C24,{"네일아트","바이올린","발레","스포츠댄스","요가","음악줄넘기","하모니카"},{11,22,33,44,55,66,77}) &amp; LOOKUP(MID(B24,3,1),{"1","2"},{"M","W"})</f>
        <v>66M</v>
      </c>
      <c r="E24" s="2">
        <v>20</v>
      </c>
      <c r="F24" s="2">
        <v>1</v>
      </c>
      <c r="G24" s="2">
        <v>24</v>
      </c>
      <c r="H24" s="6">
        <v>960000</v>
      </c>
      <c r="I24" s="6">
        <f t="shared" si="0"/>
        <v>100000</v>
      </c>
      <c r="J24" s="6" t="str" cm="1">
        <f t="array" ref="J24">fn보너스(E24,F24,G24)</f>
        <v/>
      </c>
    </row>
    <row r="25" spans="1:10" x14ac:dyDescent="0.3">
      <c r="A25" s="1" t="s">
        <v>33</v>
      </c>
      <c r="B25" s="1" t="s">
        <v>34</v>
      </c>
      <c r="C25" s="1" t="s">
        <v>35</v>
      </c>
      <c r="D25" s="5" t="str">
        <f t="array" ref="D25">LOOKUP($C25,{"네일아트","바이올린","발레","스포츠댄스","요가","음악줄넘기","하모니카"},{11,22,33,44,55,66,77}) &amp; LOOKUP(MID(B25,3,1),{"1","2"},{"M","W"})</f>
        <v>55W</v>
      </c>
      <c r="E25" s="2">
        <v>75</v>
      </c>
      <c r="F25" s="2">
        <v>5</v>
      </c>
      <c r="G25" s="2">
        <v>18</v>
      </c>
      <c r="H25" s="6">
        <v>3600000</v>
      </c>
      <c r="I25" s="6">
        <f t="shared" si="0"/>
        <v>360000</v>
      </c>
      <c r="J25" s="6" t="str" cm="1">
        <f t="array" ref="J25">fn보너스(E25,F25,G25)</f>
        <v/>
      </c>
    </row>
    <row r="26" spans="1:10" x14ac:dyDescent="0.3">
      <c r="A26" s="1" t="s">
        <v>15</v>
      </c>
      <c r="B26" s="1" t="s">
        <v>16</v>
      </c>
      <c r="C26" s="1" t="s">
        <v>17</v>
      </c>
      <c r="D26" s="5" t="str">
        <f t="array" ref="D26">LOOKUP($C26,{"네일아트","바이올린","발레","스포츠댄스","요가","음악줄넘기","하모니카"},{11,22,33,44,55,66,77}) &amp; LOOKUP(MID(B26,3,1),{"1","2"},{"M","W"})</f>
        <v>66M</v>
      </c>
      <c r="E26" s="2">
        <v>175</v>
      </c>
      <c r="F26" s="2">
        <v>5</v>
      </c>
      <c r="G26" s="2">
        <v>18</v>
      </c>
      <c r="H26" s="6">
        <v>3600000</v>
      </c>
      <c r="I26" s="6">
        <f t="shared" si="0"/>
        <v>360000</v>
      </c>
      <c r="J26" s="6" t="str" cm="1">
        <f t="array" ref="J26">fn보너스(E26,F26,G26)</f>
        <v/>
      </c>
    </row>
    <row r="27" spans="1:10" x14ac:dyDescent="0.3">
      <c r="A27" s="1" t="s">
        <v>29</v>
      </c>
      <c r="B27" s="1" t="s">
        <v>30</v>
      </c>
      <c r="C27" s="1" t="s">
        <v>26</v>
      </c>
      <c r="D27" s="5" t="str">
        <f t="array" ref="D27">LOOKUP($C27,{"네일아트","바이올린","발레","스포츠댄스","요가","음악줄넘기","하모니카"},{11,22,33,44,55,66,77}) &amp; LOOKUP(MID(B27,3,1),{"1","2"},{"M","W"})</f>
        <v>11W</v>
      </c>
      <c r="E27" s="2">
        <v>72</v>
      </c>
      <c r="F27" s="2">
        <v>6</v>
      </c>
      <c r="G27" s="2">
        <v>20</v>
      </c>
      <c r="H27" s="6">
        <v>4800000</v>
      </c>
      <c r="I27" s="6">
        <f t="shared" si="0"/>
        <v>720000</v>
      </c>
      <c r="J27" s="6" t="str" cm="1">
        <f t="array" ref="J27">fn보너스(E27,F27,G27)</f>
        <v>200000</v>
      </c>
    </row>
    <row r="29" spans="1:10" x14ac:dyDescent="0.3">
      <c r="A29" t="s">
        <v>68</v>
      </c>
      <c r="G29" t="s">
        <v>69</v>
      </c>
    </row>
    <row r="30" spans="1:10" x14ac:dyDescent="0.3">
      <c r="B30" s="12" t="s">
        <v>70</v>
      </c>
      <c r="C30" s="13"/>
      <c r="D30" s="13"/>
      <c r="E30" s="14"/>
      <c r="G30" s="1" t="s">
        <v>2</v>
      </c>
      <c r="H30" s="4" t="s">
        <v>71</v>
      </c>
      <c r="I30" s="4" t="s">
        <v>72</v>
      </c>
    </row>
    <row r="31" spans="1:10" x14ac:dyDescent="0.3">
      <c r="A31" s="7" t="s">
        <v>4</v>
      </c>
      <c r="B31" s="1">
        <v>0</v>
      </c>
      <c r="C31" s="1">
        <v>50</v>
      </c>
      <c r="D31" s="1">
        <v>100</v>
      </c>
      <c r="E31" s="1">
        <v>120</v>
      </c>
      <c r="G31" s="1" t="s">
        <v>26</v>
      </c>
      <c r="H31" s="1" t="str">
        <f t="array" ref="H31">TEXT(SUM(($C$4:$C$27=G31)*$E$4:$E$27),"0명")</f>
        <v>120명</v>
      </c>
      <c r="I31" s="6">
        <f>IFERROR(AVERAGEIFS($H$4:$H$27,$E$4:$E$27,"&gt;=50",$C$4:$C$27,G31),"")</f>
        <v>4800000</v>
      </c>
    </row>
    <row r="32" spans="1:10" x14ac:dyDescent="0.3">
      <c r="A32" s="1">
        <v>0</v>
      </c>
      <c r="B32" s="8">
        <v>0.03</v>
      </c>
      <c r="C32" s="8">
        <v>0.05</v>
      </c>
      <c r="D32" s="8">
        <v>7.0000000000000007E-2</v>
      </c>
      <c r="E32" s="8">
        <v>7.0000000000000007E-2</v>
      </c>
      <c r="G32" s="1" t="s">
        <v>21</v>
      </c>
      <c r="H32" s="1" t="str">
        <f t="array" ref="H32">TEXT(SUM(($C$4:$C$27=G32)*$E$4:$E$27),"0명")</f>
        <v>117명</v>
      </c>
      <c r="I32" s="6">
        <f t="shared" ref="I32:I37" si="1">IFERROR(AVERAGEIFS($H$4:$H$27,$E$4:$E$27,"&gt;=50",$C$4:$C$27,G32),"")</f>
        <v>4000000</v>
      </c>
    </row>
    <row r="33" spans="1:9" x14ac:dyDescent="0.3">
      <c r="A33" s="1">
        <v>20</v>
      </c>
      <c r="B33" s="8">
        <v>0.05</v>
      </c>
      <c r="C33" s="8">
        <v>7.0000000000000007E-2</v>
      </c>
      <c r="D33" s="8">
        <v>7.0000000000000007E-2</v>
      </c>
      <c r="E33" s="8">
        <v>0.1</v>
      </c>
      <c r="G33" s="1" t="s">
        <v>53</v>
      </c>
      <c r="H33" s="1" t="str">
        <f t="array" ref="H33">TEXT(SUM(($C$4:$C$27=G33)*$E$4:$E$27),"0명")</f>
        <v>126명</v>
      </c>
      <c r="I33" s="6" t="str">
        <f t="shared" si="1"/>
        <v/>
      </c>
    </row>
    <row r="34" spans="1:9" x14ac:dyDescent="0.3">
      <c r="A34" s="1">
        <v>40</v>
      </c>
      <c r="B34" s="8">
        <v>0.05</v>
      </c>
      <c r="C34" s="8">
        <v>7.0000000000000007E-2</v>
      </c>
      <c r="D34" s="8">
        <v>0.09</v>
      </c>
      <c r="E34" s="8">
        <v>0.1</v>
      </c>
      <c r="G34" s="1" t="s">
        <v>13</v>
      </c>
      <c r="H34" s="1" t="str">
        <f t="array" ref="H34">TEXT(SUM(($C$4:$C$27=G34)*$E$4:$E$27),"0명")</f>
        <v>259명</v>
      </c>
      <c r="I34" s="6">
        <f t="shared" si="1"/>
        <v>2633333.3333333335</v>
      </c>
    </row>
    <row r="35" spans="1:9" x14ac:dyDescent="0.3">
      <c r="A35" s="1">
        <v>60</v>
      </c>
      <c r="B35" s="8">
        <v>0.1</v>
      </c>
      <c r="C35" s="8">
        <v>0.1</v>
      </c>
      <c r="D35" s="8">
        <v>0.12</v>
      </c>
      <c r="E35" s="8">
        <v>0.15</v>
      </c>
      <c r="G35" s="1" t="s">
        <v>35</v>
      </c>
      <c r="H35" s="1" t="str">
        <f t="array" ref="H35">TEXT(SUM(($C$4:$C$27=G35)*$E$4:$E$27),"0명")</f>
        <v>218명</v>
      </c>
      <c r="I35" s="6">
        <f t="shared" si="1"/>
        <v>3800000</v>
      </c>
    </row>
    <row r="36" spans="1:9" x14ac:dyDescent="0.3">
      <c r="A36" s="1">
        <v>80</v>
      </c>
      <c r="B36" s="8">
        <v>0.1</v>
      </c>
      <c r="C36" s="8">
        <v>0.1</v>
      </c>
      <c r="D36" s="8">
        <v>0.12</v>
      </c>
      <c r="E36" s="8">
        <v>0.15</v>
      </c>
      <c r="G36" s="1" t="s">
        <v>17</v>
      </c>
      <c r="H36" s="1" t="str">
        <f t="array" ref="H36">TEXT(SUM(($C$4:$C$27=G36)*$E$4:$E$27),"0명")</f>
        <v>314명</v>
      </c>
      <c r="I36" s="6">
        <f t="shared" si="1"/>
        <v>2846666.6666666665</v>
      </c>
    </row>
    <row r="37" spans="1:9" x14ac:dyDescent="0.3">
      <c r="G37" s="1" t="s">
        <v>63</v>
      </c>
      <c r="H37" s="1" t="str">
        <f t="array" ref="H37">TEXT(SUM(($C$4:$C$27=G37)*$E$4:$E$27),"0명")</f>
        <v>42명</v>
      </c>
      <c r="I37" s="6" t="str">
        <f t="shared" si="1"/>
        <v/>
      </c>
    </row>
  </sheetData>
  <mergeCells count="1">
    <mergeCell ref="B30:E30"/>
  </mergeCells>
  <phoneticPr fontId="1" type="noConversion"/>
  <pageMargins left="0.70866141732283472" right="0.70866141732283472" top="0.74803149606299213" bottom="0.74803149606299213" header="0.31496062992125984" footer="0.31496062992125984"/>
  <pageSetup paperSize="9" orientation="portrait" horizontalDpi="150" verticalDpi="15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B7B0B-6E4F-43DB-AC47-6E185FA1361D}">
  <dimension ref="A1:K6"/>
  <sheetViews>
    <sheetView workbookViewId="0">
      <selection activeCell="A9" sqref="A9"/>
    </sheetView>
  </sheetViews>
  <sheetFormatPr defaultRowHeight="16.5" x14ac:dyDescent="0.3"/>
  <cols>
    <col min="1" max="1" width="9.375" bestFit="1" customWidth="1"/>
    <col min="2" max="3" width="11.25" bestFit="1" customWidth="1"/>
    <col min="4" max="4" width="9.125" bestFit="1" customWidth="1"/>
    <col min="5" max="8" width="11.25" bestFit="1" customWidth="1"/>
    <col min="9" max="10" width="9.125" bestFit="1" customWidth="1"/>
    <col min="11" max="11" width="11.25" bestFit="1" customWidth="1"/>
  </cols>
  <sheetData>
    <row r="1" spans="1:11" x14ac:dyDescent="0.3">
      <c r="A1" s="17" t="s">
        <v>88</v>
      </c>
    </row>
    <row r="3" spans="1:11" x14ac:dyDescent="0.3">
      <c r="A3" t="s">
        <v>0</v>
      </c>
      <c r="B3" t="s">
        <v>1</v>
      </c>
      <c r="C3" t="s">
        <v>2</v>
      </c>
      <c r="D3" t="s">
        <v>3</v>
      </c>
      <c r="E3" t="s">
        <v>4</v>
      </c>
      <c r="F3" t="s">
        <v>5</v>
      </c>
      <c r="G3" t="s">
        <v>6</v>
      </c>
      <c r="H3" t="s">
        <v>7</v>
      </c>
      <c r="I3" t="s">
        <v>8</v>
      </c>
      <c r="J3" t="s">
        <v>9</v>
      </c>
      <c r="K3" t="s">
        <v>10</v>
      </c>
    </row>
    <row r="4" spans="1:11" x14ac:dyDescent="0.3">
      <c r="A4" t="s">
        <v>42</v>
      </c>
      <c r="B4" t="s">
        <v>43</v>
      </c>
      <c r="C4" t="s">
        <v>26</v>
      </c>
      <c r="D4" t="s">
        <v>14</v>
      </c>
      <c r="E4">
        <v>18</v>
      </c>
      <c r="F4">
        <v>2</v>
      </c>
      <c r="G4">
        <v>20</v>
      </c>
      <c r="H4">
        <v>1600000</v>
      </c>
      <c r="I4">
        <v>48000</v>
      </c>
      <c r="J4">
        <v>247200</v>
      </c>
      <c r="K4">
        <v>1400800</v>
      </c>
    </row>
    <row r="5" spans="1:11" x14ac:dyDescent="0.3">
      <c r="A5" t="s">
        <v>29</v>
      </c>
      <c r="B5" t="s">
        <v>30</v>
      </c>
      <c r="C5" t="s">
        <v>26</v>
      </c>
      <c r="D5" t="s">
        <v>14</v>
      </c>
      <c r="E5">
        <v>72</v>
      </c>
      <c r="F5">
        <v>6</v>
      </c>
      <c r="G5">
        <v>20</v>
      </c>
      <c r="H5">
        <v>4800000</v>
      </c>
      <c r="I5">
        <v>480000</v>
      </c>
      <c r="J5">
        <v>792000</v>
      </c>
      <c r="K5">
        <v>4488000</v>
      </c>
    </row>
    <row r="6" spans="1:11" x14ac:dyDescent="0.3">
      <c r="A6" t="s">
        <v>24</v>
      </c>
      <c r="B6" t="s">
        <v>25</v>
      </c>
      <c r="C6" t="s">
        <v>26</v>
      </c>
      <c r="D6" t="s">
        <v>14</v>
      </c>
      <c r="E6">
        <v>18</v>
      </c>
      <c r="F6">
        <v>2</v>
      </c>
      <c r="G6">
        <v>20</v>
      </c>
      <c r="H6">
        <v>1600000</v>
      </c>
      <c r="I6">
        <v>48000</v>
      </c>
      <c r="J6">
        <v>247200</v>
      </c>
      <c r="K6">
        <v>1400800</v>
      </c>
    </row>
  </sheetData>
  <phoneticPr fontId="1" type="noConversion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/>
  <dimension ref="A2:D14"/>
  <sheetViews>
    <sheetView workbookViewId="0">
      <selection activeCell="C11" sqref="C11"/>
    </sheetView>
  </sheetViews>
  <sheetFormatPr defaultRowHeight="16.5" x14ac:dyDescent="0.3"/>
  <cols>
    <col min="1" max="1" width="15.5" bestFit="1" customWidth="1"/>
    <col min="2" max="2" width="11.25" bestFit="1" customWidth="1"/>
    <col min="3" max="3" width="7.375" bestFit="1" customWidth="1"/>
    <col min="4" max="4" width="15.25" bestFit="1" customWidth="1"/>
  </cols>
  <sheetData>
    <row r="2" spans="1:4" x14ac:dyDescent="0.3">
      <c r="A2" s="15" t="s">
        <v>3</v>
      </c>
      <c r="B2" s="15" t="s">
        <v>2</v>
      </c>
      <c r="C2" t="s">
        <v>85</v>
      </c>
      <c r="D2" t="s">
        <v>84</v>
      </c>
    </row>
    <row r="3" spans="1:4" x14ac:dyDescent="0.3">
      <c r="A3" t="s">
        <v>18</v>
      </c>
      <c r="B3" t="s">
        <v>13</v>
      </c>
      <c r="C3" s="18">
        <v>4</v>
      </c>
      <c r="D3" s="16">
        <v>0.15552523874488403</v>
      </c>
    </row>
    <row r="4" spans="1:4" x14ac:dyDescent="0.3">
      <c r="B4" t="s">
        <v>17</v>
      </c>
      <c r="C4" s="18">
        <v>4</v>
      </c>
      <c r="D4" s="16">
        <v>0.1432469304229195</v>
      </c>
    </row>
    <row r="5" spans="1:4" x14ac:dyDescent="0.3">
      <c r="B5" t="s">
        <v>21</v>
      </c>
      <c r="C5" s="18">
        <v>1</v>
      </c>
      <c r="D5" s="16">
        <v>4.0927694406548434E-2</v>
      </c>
    </row>
    <row r="6" spans="1:4" x14ac:dyDescent="0.3">
      <c r="B6" t="s">
        <v>63</v>
      </c>
      <c r="C6" s="18">
        <v>1</v>
      </c>
      <c r="D6" s="16">
        <v>3.2742155525238743E-2</v>
      </c>
    </row>
    <row r="7" spans="1:4" x14ac:dyDescent="0.3">
      <c r="B7" t="s">
        <v>26</v>
      </c>
      <c r="C7" s="18">
        <v>1</v>
      </c>
      <c r="D7" s="16">
        <v>2.4556616643929059E-2</v>
      </c>
    </row>
    <row r="8" spans="1:4" x14ac:dyDescent="0.3">
      <c r="A8" t="s">
        <v>86</v>
      </c>
      <c r="C8" s="18">
        <v>60.81818181818182</v>
      </c>
      <c r="D8" s="16">
        <v>3.6090785067592702E-2</v>
      </c>
    </row>
    <row r="9" spans="1:4" x14ac:dyDescent="0.3">
      <c r="A9" t="s">
        <v>14</v>
      </c>
      <c r="B9" t="s">
        <v>53</v>
      </c>
      <c r="C9" s="18">
        <v>4</v>
      </c>
      <c r="D9" s="16">
        <v>0.208731241473397</v>
      </c>
    </row>
    <row r="10" spans="1:4" x14ac:dyDescent="0.3">
      <c r="B10" t="s">
        <v>35</v>
      </c>
      <c r="C10" s="18">
        <v>4</v>
      </c>
      <c r="D10" s="16">
        <v>0.165075034106412</v>
      </c>
    </row>
    <row r="11" spans="1:4" x14ac:dyDescent="0.3">
      <c r="B11" t="s">
        <v>26</v>
      </c>
      <c r="C11" s="18">
        <v>4</v>
      </c>
      <c r="D11" s="16">
        <v>0.13642564802182811</v>
      </c>
    </row>
    <row r="12" spans="1:4" x14ac:dyDescent="0.3">
      <c r="B12" t="s">
        <v>21</v>
      </c>
      <c r="C12" s="18">
        <v>3</v>
      </c>
      <c r="D12" s="16">
        <v>9.2769440654843105E-2</v>
      </c>
    </row>
    <row r="13" spans="1:4" x14ac:dyDescent="0.3">
      <c r="A13" t="s">
        <v>87</v>
      </c>
      <c r="C13" s="18">
        <v>101.35664335664336</v>
      </c>
      <c r="D13" s="16">
        <v>4.6384720327421552E-2</v>
      </c>
    </row>
    <row r="14" spans="1:4" x14ac:dyDescent="0.3">
      <c r="A14" t="s">
        <v>83</v>
      </c>
      <c r="C14" s="18"/>
      <c r="D14" s="16">
        <v>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A2:G26"/>
  <sheetViews>
    <sheetView workbookViewId="0">
      <selection activeCell="D3" sqref="D3"/>
    </sheetView>
  </sheetViews>
  <sheetFormatPr defaultRowHeight="16.5" x14ac:dyDescent="0.3"/>
  <cols>
    <col min="2" max="2" width="11" bestFit="1" customWidth="1"/>
    <col min="5" max="5" width="10.875" bestFit="1" customWidth="1"/>
    <col min="7" max="7" width="11" customWidth="1"/>
  </cols>
  <sheetData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">
        <v>2</v>
      </c>
      <c r="D26" s="2">
        <v>21</v>
      </c>
      <c r="E26" s="2">
        <v>2</v>
      </c>
      <c r="F26" s="2">
        <v>18</v>
      </c>
      <c r="G26" s="3">
        <v>1440000</v>
      </c>
    </row>
  </sheetData>
  <sortState xmlns:xlrd2="http://schemas.microsoft.com/office/spreadsheetml/2017/richdata2" columnSort="1" ref="D2:G26">
    <sortCondition ref="D2:G2" customList="수강인원,근무시간,근무일수,월급여액"/>
  </sortState>
  <phoneticPr fontId="1" type="noConversion"/>
  <dataValidations count="1">
    <dataValidation type="list" errorStyle="information" allowBlank="1" showInputMessage="1" showErrorMessage="1" errorTitle="입력오류" error="1과 2중에서 선택해야 합니다." promptTitle="입력" prompt="1은 남자 2는 여자" sqref="C3:C26" xr:uid="{7538FEFD-D49E-4E63-AAE8-A039949024AA}">
      <formula1>"1,2"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B2:D10"/>
  <sheetViews>
    <sheetView tabSelected="1" zoomScaleNormal="100" workbookViewId="0">
      <selection activeCell="N25" sqref="N25"/>
    </sheetView>
  </sheetViews>
  <sheetFormatPr defaultRowHeight="16.5" x14ac:dyDescent="0.3"/>
  <cols>
    <col min="2" max="2" width="21.125" bestFit="1" customWidth="1"/>
    <col min="4" max="4" width="12.375" bestFit="1" customWidth="1"/>
  </cols>
  <sheetData>
    <row r="2" spans="2:4" x14ac:dyDescent="0.3">
      <c r="B2" t="s">
        <v>73</v>
      </c>
    </row>
    <row r="3" spans="2:4" x14ac:dyDescent="0.3">
      <c r="B3" s="1" t="s">
        <v>2</v>
      </c>
      <c r="C3" s="1" t="s">
        <v>4</v>
      </c>
      <c r="D3" s="1" t="s">
        <v>7</v>
      </c>
    </row>
    <row r="4" spans="2:4" x14ac:dyDescent="0.3">
      <c r="B4" s="1" t="s">
        <v>26</v>
      </c>
      <c r="C4" s="2">
        <v>18</v>
      </c>
      <c r="D4" s="9">
        <v>1600000</v>
      </c>
    </row>
    <row r="5" spans="2:4" x14ac:dyDescent="0.3">
      <c r="B5" s="1" t="s">
        <v>21</v>
      </c>
      <c r="C5" s="2">
        <v>42</v>
      </c>
      <c r="D5" s="9">
        <v>2400000</v>
      </c>
    </row>
    <row r="6" spans="2:4" x14ac:dyDescent="0.3">
      <c r="B6" s="1" t="s">
        <v>53</v>
      </c>
      <c r="C6" s="2">
        <v>21</v>
      </c>
      <c r="D6" s="9">
        <v>2400000</v>
      </c>
    </row>
    <row r="7" spans="2:4" x14ac:dyDescent="0.3">
      <c r="B7" s="1" t="s">
        <v>13</v>
      </c>
      <c r="C7" s="2">
        <v>63</v>
      </c>
      <c r="D7" s="9">
        <v>2860000</v>
      </c>
    </row>
    <row r="8" spans="2:4" x14ac:dyDescent="0.3">
      <c r="B8" s="1" t="s">
        <v>35</v>
      </c>
      <c r="C8" s="2">
        <v>26</v>
      </c>
      <c r="D8" s="9">
        <v>1280000</v>
      </c>
    </row>
    <row r="9" spans="2:4" x14ac:dyDescent="0.3">
      <c r="B9" s="1" t="s">
        <v>17</v>
      </c>
      <c r="C9" s="2">
        <v>69</v>
      </c>
      <c r="D9" s="9">
        <v>3000000</v>
      </c>
    </row>
    <row r="10" spans="2:4" x14ac:dyDescent="0.3">
      <c r="B10" s="1" t="s">
        <v>63</v>
      </c>
      <c r="C10" s="2">
        <v>42</v>
      </c>
      <c r="D10" s="9">
        <v>1920000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A1:G26"/>
  <sheetViews>
    <sheetView workbookViewId="0">
      <selection activeCell="K30" sqref="K30"/>
    </sheetView>
  </sheetViews>
  <sheetFormatPr defaultRowHeight="16.5" x14ac:dyDescent="0.3"/>
  <cols>
    <col min="1" max="1" width="7.125" bestFit="1" customWidth="1"/>
    <col min="2" max="2" width="11" bestFit="1" customWidth="1"/>
    <col min="3" max="3" width="5.25" bestFit="1" customWidth="1"/>
    <col min="7" max="7" width="10.875" bestFit="1" customWidth="1"/>
    <col min="8" max="8" width="1.75" customWidth="1"/>
    <col min="9" max="9" width="10.75" customWidth="1"/>
  </cols>
  <sheetData>
    <row r="1" spans="1:7" x14ac:dyDescent="0.3">
      <c r="A1" t="s">
        <v>66</v>
      </c>
    </row>
    <row r="2" spans="1:7" x14ac:dyDescent="0.3">
      <c r="A2" s="1" t="s">
        <v>0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</row>
    <row r="3" spans="1:7" x14ac:dyDescent="0.3">
      <c r="A3" s="1" t="s">
        <v>51</v>
      </c>
      <c r="B3" s="2" t="s">
        <v>53</v>
      </c>
      <c r="C3" s="19">
        <v>2</v>
      </c>
      <c r="D3" s="2">
        <v>6</v>
      </c>
      <c r="E3" s="2">
        <v>3</v>
      </c>
      <c r="F3" s="2">
        <v>20</v>
      </c>
      <c r="G3" s="3">
        <v>2400000</v>
      </c>
    </row>
    <row r="4" spans="1:7" x14ac:dyDescent="0.3">
      <c r="A4" s="1" t="s">
        <v>54</v>
      </c>
      <c r="B4" s="2" t="s">
        <v>53</v>
      </c>
      <c r="C4" s="19">
        <v>2</v>
      </c>
      <c r="D4" s="2">
        <v>9</v>
      </c>
      <c r="E4" s="2">
        <v>5</v>
      </c>
      <c r="F4" s="2">
        <v>30</v>
      </c>
      <c r="G4" s="3">
        <v>6000000</v>
      </c>
    </row>
    <row r="5" spans="1:7" x14ac:dyDescent="0.3">
      <c r="A5" s="1" t="s">
        <v>56</v>
      </c>
      <c r="B5" s="2" t="s">
        <v>53</v>
      </c>
      <c r="C5" s="19">
        <v>2</v>
      </c>
      <c r="D5" s="2">
        <v>7</v>
      </c>
      <c r="E5" s="2">
        <v>3</v>
      </c>
      <c r="F5" s="2">
        <v>20</v>
      </c>
      <c r="G5" s="3">
        <v>2400000</v>
      </c>
    </row>
    <row r="6" spans="1:7" x14ac:dyDescent="0.3">
      <c r="A6" s="1" t="s">
        <v>58</v>
      </c>
      <c r="B6" s="2" t="s">
        <v>13</v>
      </c>
      <c r="C6" s="19">
        <v>1</v>
      </c>
      <c r="D6" s="2">
        <v>19</v>
      </c>
      <c r="E6" s="2">
        <v>3</v>
      </c>
      <c r="F6" s="2">
        <v>18</v>
      </c>
      <c r="G6" s="3">
        <v>2160000</v>
      </c>
    </row>
    <row r="7" spans="1:7" x14ac:dyDescent="0.3">
      <c r="A7" s="1" t="s">
        <v>11</v>
      </c>
      <c r="B7" s="2" t="s">
        <v>13</v>
      </c>
      <c r="C7" s="19">
        <v>2</v>
      </c>
      <c r="D7" s="2">
        <v>31</v>
      </c>
      <c r="E7" s="2">
        <v>3</v>
      </c>
      <c r="F7" s="2">
        <v>24</v>
      </c>
      <c r="G7" s="3">
        <v>2880000</v>
      </c>
    </row>
    <row r="8" spans="1:7" x14ac:dyDescent="0.3">
      <c r="A8" s="1" t="s">
        <v>15</v>
      </c>
      <c r="B8" s="2" t="s">
        <v>17</v>
      </c>
      <c r="C8" s="19">
        <v>1</v>
      </c>
      <c r="D8" s="2">
        <v>35</v>
      </c>
      <c r="E8" s="2">
        <v>5</v>
      </c>
      <c r="F8" s="2">
        <v>18</v>
      </c>
      <c r="G8" s="3">
        <v>3600000</v>
      </c>
    </row>
    <row r="9" spans="1:7" x14ac:dyDescent="0.3">
      <c r="A9" s="1" t="s">
        <v>19</v>
      </c>
      <c r="B9" s="2" t="s">
        <v>21</v>
      </c>
      <c r="C9" s="19">
        <v>2</v>
      </c>
      <c r="D9" s="2">
        <v>12</v>
      </c>
      <c r="E9" s="2">
        <v>5</v>
      </c>
      <c r="F9" s="2">
        <v>20</v>
      </c>
      <c r="G9" s="3">
        <v>4000000</v>
      </c>
    </row>
    <row r="10" spans="1:7" x14ac:dyDescent="0.3">
      <c r="A10" s="1" t="s">
        <v>22</v>
      </c>
      <c r="B10" s="2" t="s">
        <v>21</v>
      </c>
      <c r="C10" s="19">
        <v>1</v>
      </c>
      <c r="D10" s="2">
        <v>14</v>
      </c>
      <c r="E10" s="2">
        <v>3</v>
      </c>
      <c r="F10" s="2">
        <v>20</v>
      </c>
      <c r="G10" s="3">
        <v>2400000</v>
      </c>
    </row>
    <row r="11" spans="1:7" x14ac:dyDescent="0.3">
      <c r="A11" s="1" t="s">
        <v>24</v>
      </c>
      <c r="B11" s="2" t="s">
        <v>26</v>
      </c>
      <c r="C11" s="19">
        <v>2</v>
      </c>
      <c r="D11" s="2">
        <v>9</v>
      </c>
      <c r="E11" s="2">
        <v>2</v>
      </c>
      <c r="F11" s="2">
        <v>20</v>
      </c>
      <c r="G11" s="3">
        <v>1600000</v>
      </c>
    </row>
    <row r="12" spans="1:7" x14ac:dyDescent="0.3">
      <c r="A12" s="1" t="s">
        <v>31</v>
      </c>
      <c r="B12" s="2" t="s">
        <v>17</v>
      </c>
      <c r="C12" s="19">
        <v>1</v>
      </c>
      <c r="D12" s="2">
        <v>20</v>
      </c>
      <c r="E12" s="2">
        <v>1</v>
      </c>
      <c r="F12" s="2">
        <v>24</v>
      </c>
      <c r="G12" s="3">
        <v>960000</v>
      </c>
    </row>
    <row r="13" spans="1:7" x14ac:dyDescent="0.3">
      <c r="A13" s="1" t="s">
        <v>33</v>
      </c>
      <c r="B13" s="2" t="s">
        <v>35</v>
      </c>
      <c r="C13" s="19">
        <v>2</v>
      </c>
      <c r="D13" s="2">
        <v>15</v>
      </c>
      <c r="E13" s="2">
        <v>5</v>
      </c>
      <c r="F13" s="2">
        <v>18</v>
      </c>
      <c r="G13" s="3">
        <v>3600000</v>
      </c>
    </row>
    <row r="14" spans="1:7" x14ac:dyDescent="0.3">
      <c r="A14" s="1" t="s">
        <v>36</v>
      </c>
      <c r="B14" s="2" t="s">
        <v>17</v>
      </c>
      <c r="C14" s="19">
        <v>1</v>
      </c>
      <c r="D14" s="2">
        <v>23</v>
      </c>
      <c r="E14" s="2">
        <v>3</v>
      </c>
      <c r="F14" s="2">
        <v>20</v>
      </c>
      <c r="G14" s="3">
        <v>2400000</v>
      </c>
    </row>
    <row r="15" spans="1:7" x14ac:dyDescent="0.3">
      <c r="A15" s="1" t="s">
        <v>38</v>
      </c>
      <c r="B15" s="2" t="s">
        <v>35</v>
      </c>
      <c r="C15" s="19">
        <v>2</v>
      </c>
      <c r="D15" s="2">
        <v>15</v>
      </c>
      <c r="E15" s="2">
        <v>5</v>
      </c>
      <c r="F15" s="2">
        <v>20</v>
      </c>
      <c r="G15" s="3">
        <v>4000000</v>
      </c>
    </row>
    <row r="16" spans="1:7" x14ac:dyDescent="0.3">
      <c r="A16" s="1" t="s">
        <v>40</v>
      </c>
      <c r="B16" s="2" t="s">
        <v>26</v>
      </c>
      <c r="C16" s="19">
        <v>1</v>
      </c>
      <c r="D16" s="2">
        <v>6</v>
      </c>
      <c r="E16" s="2">
        <v>2</v>
      </c>
      <c r="F16" s="2">
        <v>18</v>
      </c>
      <c r="G16" s="3">
        <v>1440000</v>
      </c>
    </row>
    <row r="17" spans="1:7" x14ac:dyDescent="0.3">
      <c r="A17" s="1" t="s">
        <v>42</v>
      </c>
      <c r="B17" s="2" t="s">
        <v>26</v>
      </c>
      <c r="C17" s="19">
        <v>2</v>
      </c>
      <c r="D17" s="2">
        <v>9</v>
      </c>
      <c r="E17" s="2">
        <v>2</v>
      </c>
      <c r="F17" s="2">
        <v>20</v>
      </c>
      <c r="G17" s="3">
        <v>1600000</v>
      </c>
    </row>
    <row r="18" spans="1:7" x14ac:dyDescent="0.3">
      <c r="A18" s="1" t="s">
        <v>44</v>
      </c>
      <c r="B18" s="2" t="s">
        <v>13</v>
      </c>
      <c r="C18" s="19">
        <v>1</v>
      </c>
      <c r="D18" s="2">
        <v>21</v>
      </c>
      <c r="E18" s="2">
        <v>3</v>
      </c>
      <c r="F18" s="2">
        <v>18</v>
      </c>
      <c r="G18" s="3">
        <v>2160000</v>
      </c>
    </row>
    <row r="19" spans="1:7" x14ac:dyDescent="0.3">
      <c r="A19" s="1" t="s">
        <v>27</v>
      </c>
      <c r="B19" s="2" t="s">
        <v>17</v>
      </c>
      <c r="C19" s="19">
        <v>1</v>
      </c>
      <c r="D19" s="2">
        <v>25</v>
      </c>
      <c r="E19" s="2">
        <v>2</v>
      </c>
      <c r="F19" s="2">
        <v>18</v>
      </c>
      <c r="G19" s="3">
        <v>1440000</v>
      </c>
    </row>
    <row r="20" spans="1:7" x14ac:dyDescent="0.3">
      <c r="A20" s="1" t="s">
        <v>29</v>
      </c>
      <c r="B20" s="2" t="s">
        <v>26</v>
      </c>
      <c r="C20" s="19">
        <v>2</v>
      </c>
      <c r="D20" s="2">
        <v>12</v>
      </c>
      <c r="E20" s="2">
        <v>6</v>
      </c>
      <c r="F20" s="2">
        <v>20</v>
      </c>
      <c r="G20" s="3">
        <v>4800000</v>
      </c>
    </row>
    <row r="21" spans="1:7" x14ac:dyDescent="0.3">
      <c r="A21" s="1" t="s">
        <v>46</v>
      </c>
      <c r="B21" s="2" t="s">
        <v>13</v>
      </c>
      <c r="C21" s="19">
        <v>1</v>
      </c>
      <c r="D21" s="2">
        <v>23</v>
      </c>
      <c r="E21" s="2">
        <v>2</v>
      </c>
      <c r="F21" s="2">
        <v>24</v>
      </c>
      <c r="G21" s="3">
        <v>1920000</v>
      </c>
    </row>
    <row r="22" spans="1:7" x14ac:dyDescent="0.3">
      <c r="A22" s="1" t="s">
        <v>47</v>
      </c>
      <c r="B22" s="2" t="s">
        <v>35</v>
      </c>
      <c r="C22" s="19">
        <v>2</v>
      </c>
      <c r="D22" s="2">
        <v>21</v>
      </c>
      <c r="E22" s="2">
        <v>2</v>
      </c>
      <c r="F22" s="2">
        <v>10</v>
      </c>
      <c r="G22" s="3">
        <v>800000</v>
      </c>
    </row>
    <row r="23" spans="1:7" x14ac:dyDescent="0.3">
      <c r="A23" s="1" t="s">
        <v>49</v>
      </c>
      <c r="B23" s="2" t="s">
        <v>21</v>
      </c>
      <c r="C23" s="19">
        <v>2</v>
      </c>
      <c r="D23" s="2">
        <v>5</v>
      </c>
      <c r="E23" s="2">
        <v>3</v>
      </c>
      <c r="F23" s="2">
        <v>12</v>
      </c>
      <c r="G23" s="3">
        <v>1440000</v>
      </c>
    </row>
    <row r="24" spans="1:7" x14ac:dyDescent="0.3">
      <c r="A24" s="1" t="s">
        <v>60</v>
      </c>
      <c r="B24" s="2" t="s">
        <v>35</v>
      </c>
      <c r="C24" s="19">
        <v>2</v>
      </c>
      <c r="D24" s="2">
        <v>13</v>
      </c>
      <c r="E24" s="2">
        <v>2</v>
      </c>
      <c r="F24" s="2">
        <v>16</v>
      </c>
      <c r="G24" s="3">
        <v>1280000</v>
      </c>
    </row>
    <row r="25" spans="1:7" x14ac:dyDescent="0.3">
      <c r="A25" s="1" t="s">
        <v>61</v>
      </c>
      <c r="B25" s="2" t="s">
        <v>63</v>
      </c>
      <c r="C25" s="19">
        <v>1</v>
      </c>
      <c r="D25" s="2">
        <v>21</v>
      </c>
      <c r="E25" s="2">
        <v>2</v>
      </c>
      <c r="F25" s="2">
        <v>24</v>
      </c>
      <c r="G25" s="3">
        <v>1920000</v>
      </c>
    </row>
    <row r="26" spans="1:7" x14ac:dyDescent="0.3">
      <c r="A26" s="1" t="s">
        <v>64</v>
      </c>
      <c r="B26" s="2" t="s">
        <v>53</v>
      </c>
      <c r="C26" s="19">
        <v>2</v>
      </c>
      <c r="D26" s="2">
        <v>21</v>
      </c>
      <c r="E26" s="2">
        <v>2</v>
      </c>
      <c r="F26" s="2">
        <v>18</v>
      </c>
      <c r="G26" s="3">
        <v>1440000</v>
      </c>
    </row>
  </sheetData>
  <phoneticPr fontId="1" type="noConversion"/>
  <conditionalFormatting sqref="G3:G26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{05676E95-1F2E-4760-AC58-3A8238571012}</x14:id>
        </ext>
      </extLst>
    </cfRule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{1A7488DC-DDDF-4796-90AB-C8103D769E96}</x14:id>
        </ext>
      </extLst>
    </cfRule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{4FEA0A4F-76E6-4802-8185-EDA1E9ABF22C}</x14:id>
        </ext>
      </extLst>
    </cfRule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{470FCF4B-B3E9-4AEE-A6DB-646BD0F8F3F0}</x14:id>
        </ext>
      </extLs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289" r:id="rId3" name="Button 1">
              <controlPr defaultSize="0" print="0" autoFill="0" autoPict="0" macro="[0]!성별표시">
                <anchor moveWithCells="1" sizeWithCells="1">
                  <from>
                    <xdr:col>8</xdr:col>
                    <xdr:colOff>38100</xdr:colOff>
                    <xdr:row>1</xdr:row>
                    <xdr:rowOff>38100</xdr:rowOff>
                  </from>
                  <to>
                    <xdr:col>8</xdr:col>
                    <xdr:colOff>790575</xdr:colOff>
                    <xdr:row>2</xdr:row>
                    <xdr:rowOff>161925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2290" r:id="rId4" name="Button 2">
              <controlPr defaultSize="0" print="0" autoFill="0" autoPict="0" macro="[0]!조건부서식">
                <anchor moveWithCells="1" sizeWithCells="1">
                  <from>
                    <xdr:col>8</xdr:col>
                    <xdr:colOff>28575</xdr:colOff>
                    <xdr:row>4</xdr:row>
                    <xdr:rowOff>28575</xdr:rowOff>
                  </from>
                  <to>
                    <xdr:col>8</xdr:col>
                    <xdr:colOff>781050</xdr:colOff>
                    <xdr:row>5</xdr:row>
                    <xdr:rowOff>152400</xdr:rowOff>
                  </to>
                </anchor>
              </controlPr>
            </control>
          </mc:Choice>
        </mc:AlternateContent>
      </controls>
    </mc:Choice>
  </mc:AlternateContent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676E95-1F2E-4760-AC58-3A8238571012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1A7488DC-DDDF-4796-90AB-C8103D769E96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4FEA0A4F-76E6-4802-8185-EDA1E9ABF22C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14:cfRule type="dataBar" id="{470FCF4B-B3E9-4AEE-A6DB-646BD0F8F3F0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G3:G26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H26"/>
  <sheetViews>
    <sheetView workbookViewId="0">
      <selection activeCell="J9" sqref="J9"/>
    </sheetView>
  </sheetViews>
  <sheetFormatPr defaultRowHeight="16.5" x14ac:dyDescent="0.3"/>
  <cols>
    <col min="3" max="3" width="11" bestFit="1" customWidth="1"/>
    <col min="8" max="8" width="10.875" bestFit="1" customWidth="1"/>
  </cols>
  <sheetData>
    <row r="1" spans="1:8" x14ac:dyDescent="0.3">
      <c r="A1" t="s">
        <v>66</v>
      </c>
    </row>
    <row r="2" spans="1:8" x14ac:dyDescent="0.3">
      <c r="A2" s="1" t="s">
        <v>1</v>
      </c>
      <c r="B2" s="1" t="s">
        <v>0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</row>
    <row r="3" spans="1:8" x14ac:dyDescent="0.3">
      <c r="A3" s="1" t="s">
        <v>23</v>
      </c>
      <c r="B3" s="1" t="s">
        <v>22</v>
      </c>
      <c r="C3" s="1" t="s">
        <v>21</v>
      </c>
      <c r="D3" s="1" t="s">
        <v>18</v>
      </c>
      <c r="E3" s="10">
        <v>14</v>
      </c>
      <c r="F3" s="10">
        <v>3</v>
      </c>
      <c r="G3" s="10">
        <v>20</v>
      </c>
      <c r="H3" s="11">
        <v>2400000</v>
      </c>
    </row>
    <row r="4" spans="1:8" x14ac:dyDescent="0.3">
      <c r="A4" s="1" t="s">
        <v>37</v>
      </c>
      <c r="B4" s="1" t="s">
        <v>36</v>
      </c>
      <c r="C4" s="1" t="s">
        <v>17</v>
      </c>
      <c r="D4" s="1" t="s">
        <v>18</v>
      </c>
      <c r="E4" s="10">
        <v>23</v>
      </c>
      <c r="F4" s="10">
        <v>3</v>
      </c>
      <c r="G4" s="10">
        <v>20</v>
      </c>
      <c r="H4" s="11">
        <v>2400000</v>
      </c>
    </row>
    <row r="5" spans="1:8" x14ac:dyDescent="0.3">
      <c r="A5" s="1" t="s">
        <v>74</v>
      </c>
      <c r="B5" s="1" t="s">
        <v>46</v>
      </c>
      <c r="C5" s="1" t="s">
        <v>13</v>
      </c>
      <c r="D5" s="1" t="s">
        <v>18</v>
      </c>
      <c r="E5" s="10">
        <v>23</v>
      </c>
      <c r="F5" s="10">
        <v>2</v>
      </c>
      <c r="G5" s="10">
        <v>24</v>
      </c>
      <c r="H5" s="11">
        <v>1920000</v>
      </c>
    </row>
    <row r="6" spans="1:8" x14ac:dyDescent="0.3">
      <c r="A6" s="1" t="s">
        <v>52</v>
      </c>
      <c r="B6" s="1" t="s">
        <v>51</v>
      </c>
      <c r="C6" s="1" t="s">
        <v>53</v>
      </c>
      <c r="D6" s="1" t="s">
        <v>14</v>
      </c>
      <c r="E6" s="10">
        <v>6</v>
      </c>
      <c r="F6" s="10">
        <v>3</v>
      </c>
      <c r="G6" s="10">
        <v>20</v>
      </c>
      <c r="H6" s="11">
        <v>2400000</v>
      </c>
    </row>
    <row r="7" spans="1:8" x14ac:dyDescent="0.3">
      <c r="A7" s="1" t="s">
        <v>48</v>
      </c>
      <c r="B7" s="1" t="s">
        <v>47</v>
      </c>
      <c r="C7" s="1" t="s">
        <v>35</v>
      </c>
      <c r="D7" s="1" t="s">
        <v>14</v>
      </c>
      <c r="E7" s="10">
        <v>21</v>
      </c>
      <c r="F7" s="10">
        <v>2</v>
      </c>
      <c r="G7" s="10">
        <v>10</v>
      </c>
      <c r="H7" s="11">
        <v>800000</v>
      </c>
    </row>
    <row r="8" spans="1:8" x14ac:dyDescent="0.3">
      <c r="A8" s="1" t="s">
        <v>50</v>
      </c>
      <c r="B8" s="1" t="s">
        <v>49</v>
      </c>
      <c r="C8" s="1" t="s">
        <v>21</v>
      </c>
      <c r="D8" s="1" t="s">
        <v>14</v>
      </c>
      <c r="E8" s="10">
        <v>5</v>
      </c>
      <c r="F8" s="10">
        <v>3</v>
      </c>
      <c r="G8" s="10">
        <v>12</v>
      </c>
      <c r="H8" s="11">
        <v>1440000</v>
      </c>
    </row>
    <row r="9" spans="1:8" x14ac:dyDescent="0.3">
      <c r="A9" s="1" t="s">
        <v>57</v>
      </c>
      <c r="B9" s="1" t="s">
        <v>56</v>
      </c>
      <c r="C9" s="1" t="s">
        <v>53</v>
      </c>
      <c r="D9" s="1" t="s">
        <v>14</v>
      </c>
      <c r="E9" s="10">
        <v>7</v>
      </c>
      <c r="F9" s="10">
        <v>3</v>
      </c>
      <c r="G9" s="10">
        <v>20</v>
      </c>
      <c r="H9" s="11">
        <v>2400000</v>
      </c>
    </row>
    <row r="10" spans="1:8" x14ac:dyDescent="0.3">
      <c r="A10" s="1" t="s">
        <v>20</v>
      </c>
      <c r="B10" s="1" t="s">
        <v>19</v>
      </c>
      <c r="C10" s="1" t="s">
        <v>21</v>
      </c>
      <c r="D10" s="1" t="s">
        <v>14</v>
      </c>
      <c r="E10" s="10">
        <v>12</v>
      </c>
      <c r="F10" s="10">
        <v>5</v>
      </c>
      <c r="G10" s="10">
        <v>20</v>
      </c>
      <c r="H10" s="11">
        <v>4000000</v>
      </c>
    </row>
    <row r="11" spans="1:8" x14ac:dyDescent="0.3">
      <c r="A11" s="1" t="s">
        <v>34</v>
      </c>
      <c r="B11" s="1" t="s">
        <v>33</v>
      </c>
      <c r="C11" s="1" t="s">
        <v>35</v>
      </c>
      <c r="D11" s="1" t="s">
        <v>14</v>
      </c>
      <c r="E11" s="10">
        <v>15</v>
      </c>
      <c r="F11" s="10">
        <v>5</v>
      </c>
      <c r="G11" s="10">
        <v>18</v>
      </c>
      <c r="H11" s="11">
        <v>3600000</v>
      </c>
    </row>
    <row r="12" spans="1:8" x14ac:dyDescent="0.3">
      <c r="A12" s="1" t="s">
        <v>32</v>
      </c>
      <c r="B12" s="1" t="s">
        <v>31</v>
      </c>
      <c r="C12" s="1" t="s">
        <v>17</v>
      </c>
      <c r="D12" s="1" t="s">
        <v>18</v>
      </c>
      <c r="E12" s="10">
        <v>20</v>
      </c>
      <c r="F12" s="10">
        <v>1</v>
      </c>
      <c r="G12" s="10">
        <v>24</v>
      </c>
      <c r="H12" s="11">
        <v>960000</v>
      </c>
    </row>
    <row r="13" spans="1:8" x14ac:dyDescent="0.3">
      <c r="A13" s="1" t="s">
        <v>41</v>
      </c>
      <c r="B13" s="1" t="s">
        <v>40</v>
      </c>
      <c r="C13" s="1" t="s">
        <v>26</v>
      </c>
      <c r="D13" s="1" t="s">
        <v>18</v>
      </c>
      <c r="E13" s="10">
        <v>6</v>
      </c>
      <c r="F13" s="10">
        <v>2</v>
      </c>
      <c r="G13" s="10">
        <v>18</v>
      </c>
      <c r="H13" s="11">
        <v>1440000</v>
      </c>
    </row>
    <row r="14" spans="1:8" x14ac:dyDescent="0.3">
      <c r="A14" s="1" t="s">
        <v>12</v>
      </c>
      <c r="B14" s="1" t="s">
        <v>11</v>
      </c>
      <c r="C14" s="1" t="s">
        <v>13</v>
      </c>
      <c r="D14" s="1" t="s">
        <v>14</v>
      </c>
      <c r="E14" s="10">
        <v>31</v>
      </c>
      <c r="F14" s="10">
        <v>3</v>
      </c>
      <c r="G14" s="10">
        <v>24</v>
      </c>
      <c r="H14" s="11">
        <v>2880000</v>
      </c>
    </row>
    <row r="15" spans="1:8" x14ac:dyDescent="0.3">
      <c r="A15" s="1" t="s">
        <v>45</v>
      </c>
      <c r="B15" s="1" t="s">
        <v>44</v>
      </c>
      <c r="C15" s="1" t="s">
        <v>13</v>
      </c>
      <c r="D15" s="1" t="s">
        <v>18</v>
      </c>
      <c r="E15" s="10">
        <v>21</v>
      </c>
      <c r="F15" s="10">
        <v>3</v>
      </c>
      <c r="G15" s="10">
        <v>18</v>
      </c>
      <c r="H15" s="11">
        <v>2160000</v>
      </c>
    </row>
    <row r="16" spans="1:8" x14ac:dyDescent="0.3">
      <c r="A16" s="1" t="s">
        <v>16</v>
      </c>
      <c r="B16" s="1" t="s">
        <v>15</v>
      </c>
      <c r="C16" s="1" t="s">
        <v>17</v>
      </c>
      <c r="D16" s="1" t="s">
        <v>18</v>
      </c>
      <c r="E16" s="10">
        <v>35</v>
      </c>
      <c r="F16" s="10">
        <v>5</v>
      </c>
      <c r="G16" s="10">
        <v>18</v>
      </c>
      <c r="H16" s="11">
        <v>3600000</v>
      </c>
    </row>
    <row r="17" spans="1:8" x14ac:dyDescent="0.3">
      <c r="A17" s="1" t="s">
        <v>39</v>
      </c>
      <c r="B17" s="1" t="s">
        <v>38</v>
      </c>
      <c r="C17" s="1" t="s">
        <v>35</v>
      </c>
      <c r="D17" s="1" t="s">
        <v>14</v>
      </c>
      <c r="E17" s="10">
        <v>15</v>
      </c>
      <c r="F17" s="10">
        <v>5</v>
      </c>
      <c r="G17" s="10">
        <v>20</v>
      </c>
      <c r="H17" s="11">
        <v>4000000</v>
      </c>
    </row>
    <row r="18" spans="1:8" x14ac:dyDescent="0.3">
      <c r="A18" s="1" t="s">
        <v>25</v>
      </c>
      <c r="B18" s="1" t="s">
        <v>24</v>
      </c>
      <c r="C18" s="1" t="s">
        <v>26</v>
      </c>
      <c r="D18" s="1" t="s">
        <v>14</v>
      </c>
      <c r="E18" s="10">
        <v>9</v>
      </c>
      <c r="F18" s="10">
        <v>2</v>
      </c>
      <c r="G18" s="10">
        <v>20</v>
      </c>
      <c r="H18" s="11">
        <v>1600000</v>
      </c>
    </row>
    <row r="19" spans="1:8" x14ac:dyDescent="0.3">
      <c r="A19" s="1" t="s">
        <v>59</v>
      </c>
      <c r="B19" s="1" t="s">
        <v>58</v>
      </c>
      <c r="C19" s="1" t="s">
        <v>13</v>
      </c>
      <c r="D19" s="1" t="s">
        <v>18</v>
      </c>
      <c r="E19" s="10">
        <v>19</v>
      </c>
      <c r="F19" s="10">
        <v>3</v>
      </c>
      <c r="G19" s="10">
        <v>18</v>
      </c>
      <c r="H19" s="11">
        <v>2160000</v>
      </c>
    </row>
    <row r="20" spans="1:8" x14ac:dyDescent="0.3">
      <c r="A20" s="1" t="s">
        <v>55</v>
      </c>
      <c r="B20" s="1" t="s">
        <v>54</v>
      </c>
      <c r="C20" s="1" t="s">
        <v>53</v>
      </c>
      <c r="D20" s="1" t="s">
        <v>14</v>
      </c>
      <c r="E20" s="10">
        <v>9</v>
      </c>
      <c r="F20" s="10">
        <v>5</v>
      </c>
      <c r="G20" s="10">
        <v>30</v>
      </c>
      <c r="H20" s="11">
        <v>6000000</v>
      </c>
    </row>
    <row r="21" spans="1:8" x14ac:dyDescent="0.3">
      <c r="A21" s="1" t="s">
        <v>62</v>
      </c>
      <c r="B21" s="1" t="s">
        <v>61</v>
      </c>
      <c r="C21" s="1" t="s">
        <v>63</v>
      </c>
      <c r="D21" s="1" t="s">
        <v>18</v>
      </c>
      <c r="E21" s="10">
        <v>21</v>
      </c>
      <c r="F21" s="10">
        <v>2</v>
      </c>
      <c r="G21" s="10">
        <v>24</v>
      </c>
      <c r="H21" s="11">
        <v>1920000</v>
      </c>
    </row>
    <row r="22" spans="1:8" x14ac:dyDescent="0.3">
      <c r="A22" s="1" t="s">
        <v>28</v>
      </c>
      <c r="B22" s="1" t="s">
        <v>27</v>
      </c>
      <c r="C22" s="1" t="s">
        <v>17</v>
      </c>
      <c r="D22" s="1" t="s">
        <v>18</v>
      </c>
      <c r="E22" s="10">
        <v>25</v>
      </c>
      <c r="F22" s="10">
        <v>2</v>
      </c>
      <c r="G22" s="10">
        <v>18</v>
      </c>
      <c r="H22" s="11">
        <v>1440000</v>
      </c>
    </row>
    <row r="23" spans="1:8" x14ac:dyDescent="0.3">
      <c r="A23" s="1" t="s">
        <v>65</v>
      </c>
      <c r="B23" s="1" t="s">
        <v>64</v>
      </c>
      <c r="C23" s="1" t="s">
        <v>53</v>
      </c>
      <c r="D23" s="1" t="s">
        <v>14</v>
      </c>
      <c r="E23" s="10">
        <v>21</v>
      </c>
      <c r="F23" s="10">
        <v>2</v>
      </c>
      <c r="G23" s="10">
        <v>18</v>
      </c>
      <c r="H23" s="11">
        <v>1440000</v>
      </c>
    </row>
    <row r="24" spans="1:8" x14ac:dyDescent="0.3">
      <c r="A24" s="1" t="s">
        <v>43</v>
      </c>
      <c r="B24" s="1" t="s">
        <v>42</v>
      </c>
      <c r="C24" s="1" t="s">
        <v>26</v>
      </c>
      <c r="D24" s="1" t="s">
        <v>14</v>
      </c>
      <c r="E24" s="10">
        <v>9</v>
      </c>
      <c r="F24" s="10">
        <v>2</v>
      </c>
      <c r="G24" s="10">
        <v>20</v>
      </c>
      <c r="H24" s="11">
        <v>1600000</v>
      </c>
    </row>
    <row r="25" spans="1:8" x14ac:dyDescent="0.3">
      <c r="A25" s="1" t="s">
        <v>30</v>
      </c>
      <c r="B25" s="1" t="s">
        <v>29</v>
      </c>
      <c r="C25" s="1" t="s">
        <v>26</v>
      </c>
      <c r="D25" s="1" t="s">
        <v>14</v>
      </c>
      <c r="E25" s="10">
        <v>12</v>
      </c>
      <c r="F25" s="10">
        <v>6</v>
      </c>
      <c r="G25" s="10">
        <v>20</v>
      </c>
      <c r="H25" s="11">
        <v>4800000</v>
      </c>
    </row>
    <row r="26" spans="1:8" x14ac:dyDescent="0.3">
      <c r="A26" s="1" t="s">
        <v>75</v>
      </c>
      <c r="B26" s="1" t="s">
        <v>60</v>
      </c>
      <c r="C26" s="1" t="s">
        <v>35</v>
      </c>
      <c r="D26" s="1" t="s">
        <v>14</v>
      </c>
      <c r="E26" s="10">
        <v>13</v>
      </c>
      <c r="F26" s="10">
        <v>2</v>
      </c>
      <c r="G26" s="10">
        <v>16</v>
      </c>
      <c r="H26" s="11">
        <v>1280000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7169" r:id="rId3" name="cmd강사검색">
          <controlPr defaultSize="0" autoLine="0" r:id="rId4">
            <anchor moveWithCells="1">
              <from>
                <xdr:col>9</xdr:col>
                <xdr:colOff>0</xdr:colOff>
                <xdr:row>1</xdr:row>
                <xdr:rowOff>0</xdr:rowOff>
              </from>
              <to>
                <xdr:col>11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7169" r:id="rId3" name="cmd강사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</vt:lpstr>
      <vt:lpstr>계산작업</vt:lpstr>
      <vt:lpstr>세부 정보1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  <vt:lpstr>기본작업!Print_Area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dcterms:created xsi:type="dcterms:W3CDTF">2023-08-09T00:13:15Z</dcterms:created>
  <dcterms:modified xsi:type="dcterms:W3CDTF">2026-03-22T00:23:10Z</dcterms:modified>
</cp:coreProperties>
</file>