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5_기출문제집_컴활1급실기_학습자료_241206 update\02 최신기출유형\07회\"/>
    </mc:Choice>
  </mc:AlternateContent>
  <xr:revisionPtr revIDLastSave="0" documentId="13_ncr:1_{D888D6E5-7BA5-4EE4-9E35-57DA518F2B60}" xr6:coauthVersionLast="47" xr6:coauthVersionMax="47" xr10:uidLastSave="{00000000-0000-0000-0000-000000000000}"/>
  <bookViews>
    <workbookView xWindow="-120" yWindow="-120" windowWidth="29040" windowHeight="15840" activeTab="3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2" l="1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I32" i="2"/>
  <c r="I33" i="2"/>
  <c r="I34" i="2"/>
  <c r="I35" i="2"/>
  <c r="I36" i="2"/>
  <c r="I37" i="2"/>
  <c r="I31" i="2"/>
  <c r="H32" i="2" a="1"/>
  <c r="H32" i="2" s="1"/>
  <c r="H33" i="2" a="1"/>
  <c r="H33" i="2" s="1"/>
  <c r="H34" i="2" a="1"/>
  <c r="H34" i="2" s="1"/>
  <c r="H35" i="2" a="1"/>
  <c r="H35" i="2" s="1"/>
  <c r="H36" i="2" a="1"/>
  <c r="H36" i="2" s="1"/>
  <c r="H37" i="2" a="1"/>
  <c r="H37" i="2" s="1"/>
  <c r="H31" i="2" a="1"/>
  <c r="H31" i="2" s="1"/>
  <c r="L2" i="1"/>
  <c r="A29" i="1"/>
  <c r="J6" i="2"/>
  <c r="J12" i="2"/>
  <c r="J18" i="2"/>
  <c r="J24" i="2"/>
  <c r="J21" i="2"/>
  <c r="J10" i="2"/>
  <c r="J22" i="2"/>
  <c r="J11" i="2"/>
  <c r="J23" i="2"/>
  <c r="J7" i="2"/>
  <c r="J13" i="2"/>
  <c r="J19" i="2"/>
  <c r="J25" i="2"/>
  <c r="J8" i="2"/>
  <c r="J14" i="2"/>
  <c r="J20" i="2"/>
  <c r="J26" i="2"/>
  <c r="J9" i="2"/>
  <c r="J15" i="2"/>
  <c r="J27" i="2"/>
  <c r="J16" i="2"/>
  <c r="J5" i="2"/>
  <c r="J17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B11EC4F-B390-4DDD-9A1F-EA2C43F1AA3C}" sourceFile="C:\2025_기출문제집_컴활1급실기_학습자료_241206 update\02 최신기출유형\07회\문화센터.xlsx" keepAlive="1" name="문화센터" type="5" refreshedVersion="8" background="1">
    <dbPr connection="Provider=Microsoft.ACE.OLEDB.12.0;User ID=Admin;Data Source=C:\2025_기출문제집_컴활1급실기_학습자료_241206 update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sharedStrings.xml><?xml version="1.0" encoding="utf-8"?>
<sst xmlns="http://schemas.openxmlformats.org/spreadsheetml/2006/main" count="476" uniqueCount="82">
  <si>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</si>
  <si>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</si>
  <si>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</si>
  <si>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</si>
  <si>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</si>
  <si>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</si>
  <si>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</si>
  <si>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</si>
  <si>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</si>
  <si>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</si>
  <si>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</si>
  <si>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</si>
  <si>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</si>
  <si>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</si>
  <si>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</si>
  <si>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</si>
  <si>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</si>
  <si>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</si>
  <si>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</si>
  <si>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</si>
  <si>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</si>
  <si>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</si>
  <si>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</si>
  <si>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</si>
  <si>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</si>
  <si>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</si>
  <si>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</si>
  <si>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</si>
  <si>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</si>
  <si>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</si>
  <si>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</si>
  <si>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</si>
  <si>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</si>
  <si>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</si>
  <si>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</si>
  <si>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</si>
  <si>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</si>
  <si>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</si>
  <si>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</si>
  <si>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</si>
  <si>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</si>
  <si>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</si>
  <si>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</si>
  <si>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</si>
  <si>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</si>
  <si>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</si>
  <si>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</si>
  <si>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</si>
  <si>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</si>
  <si>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</si>
  <si>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</si>
  <si>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</si>
  <si>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</si>
  <si>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</si>
  <si>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</si>
  <si>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</si>
  <si>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</si>
  <si>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</si>
  <si>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</si>
  <si>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</si>
  <si>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</si>
  <si>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</si>
  <si>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</si>
  <si>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</si>
  <si>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</si>
  <si>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</si>
  <si>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</si>
  <si>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</si>
  <si>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</si>
  <si>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</si>
  <si>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</si>
  <si>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</si>
  <si>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</si>
  <si>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</si>
  <si>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</si>
  <si>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</si>
  <si>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</si>
  <si>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</si>
  <si>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합계 : 월급여액</t>
  </si>
  <si>
    <t>인원수</t>
  </si>
  <si>
    <t>남 평균</t>
  </si>
  <si>
    <t>여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</si>
</sst>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85980808"/>
        <c:axId val="1285980448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1285980448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85980808"/>
        <c:crosses val="max"/>
        <c:crossBetween val="between"/>
      </c:valAx>
      <c:catAx>
        <c:axId val="1285980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85980448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9525</xdr:colOff>
          <xdr:row>1</xdr:row>
          <xdr:rowOff>9525</xdr:rowOff>
        </xdr:from>
        <xdr:to>
          <xdr:col>9</xdr:col>
          <xdr:colOff>0</xdr:colOff>
          <xdr:row>2</xdr:row>
          <xdr:rowOff>200025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19050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오충식" refreshedDate="45762.907365740743" backgroundQuery="1" createdVersion="8" refreshedVersion="8" minRefreshableVersion="3" recordCount="24" xr:uid="{B062BD1E-95FF-4B1E-A8DA-705B4C2168F8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82ECBB-7DDC-4F5D-B77D-9BE5F0B3B8C4}" name="피벗 테이블1" cacheId="0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compactData="0" multipleFieldFilters="0">
  <location ref="A2:D14" firstHeaderRow="0" firstDataRow="1" firstDataCol="2"/>
  <pivotFields count="11">
    <pivotField compact="0" outline="0" showAll="0"/>
    <pivotField compact="0" outline="0" showAll="0"/>
    <pivotField axis="axisRow" compact="0" outline="0" showAll="0" sortType="descending">
      <items count="8">
        <item x="2"/>
        <item x="0"/>
        <item x="1"/>
        <item x="5"/>
        <item x="3"/>
        <item x="4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howAll="0" avgSubtotal="1">
      <items count="3">
        <item x="1"/>
        <item x="0"/>
        <item t="avg"/>
      </items>
    </pivotField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</pivotFields>
  <rowFields count="2">
    <field x="3"/>
    <field x="2"/>
  </rowFields>
  <rowItems count="12">
    <i>
      <x/>
      <x v="3"/>
    </i>
    <i r="1">
      <x v="5"/>
    </i>
    <i r="1">
      <x v="1"/>
    </i>
    <i r="1">
      <x v="6"/>
    </i>
    <i r="1">
      <x/>
    </i>
    <i t="avg">
      <x/>
    </i>
    <i>
      <x v="1"/>
      <x v="2"/>
    </i>
    <i r="1">
      <x v="4"/>
    </i>
    <i r="1">
      <x/>
    </i>
    <i r="1">
      <x v="1"/>
    </i>
    <i t="avg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4" subtotal="count" baseField="2" baseItem="3"/>
    <dataField name="합계 : 월급여액" fld="7" showDataAs="percentOfTotal" baseField="2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L38"/>
  <sheetViews>
    <sheetView workbookViewId="0">
      <selection activeCell="L2" sqref="L2"/>
    </sheetView>
  </sheetViews>
  <sheetFormatPr defaultRowHeight="16.5" x14ac:dyDescent="0.3"/>
  <cols>
    <col min="1" max="1" width="7.875" bestFit="1" customWidth="1"/>
    <col min="2" max="2" width="11" bestFit="1" customWidth="1"/>
    <col min="3" max="3" width="11.75" bestFit="1" customWidth="1"/>
    <col min="4" max="4" width="9.375" bestFit="1" customWidth="1"/>
    <col min="5" max="5" width="10.875" bestFit="1" customWidth="1"/>
    <col min="8" max="8" width="11.625" bestFit="1" customWidth="1"/>
    <col min="9" max="10" width="10.125" bestFit="1" customWidth="1"/>
    <col min="11" max="11" width="11.625" bestFit="1" customWidth="1"/>
  </cols>
  <sheetData>
    <row r="2" spans="1:1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t="b">
        <f>AND($D3="여",($C3&lt;&gt;"발레")+($C3&lt;&gt;"네일아트"))</f>
        <v>1</v>
      </c>
    </row>
    <row r="3" spans="1:12" x14ac:dyDescent="0.3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2" x14ac:dyDescent="0.3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2" x14ac:dyDescent="0.3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2" x14ac:dyDescent="0.3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2" x14ac:dyDescent="0.3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2" x14ac:dyDescent="0.3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2" x14ac:dyDescent="0.3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2" x14ac:dyDescent="0.3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2" x14ac:dyDescent="0.3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2" x14ac:dyDescent="0.3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2" x14ac:dyDescent="0.3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2" x14ac:dyDescent="0.3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2" x14ac:dyDescent="0.3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2" x14ac:dyDescent="0.3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3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3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3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3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3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3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3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3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3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3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3">
      <c r="A28" t="s">
        <v>76</v>
      </c>
    </row>
    <row r="29" spans="1:11" x14ac:dyDescent="0.3">
      <c r="A29" t="b">
        <f>OR($K3&lt;=SMALL($K$3:$K$26,3),$K3&gt;=LARGE($K$3:$K$26,3))</f>
        <v>0</v>
      </c>
    </row>
    <row r="31" spans="1:11" x14ac:dyDescent="0.3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3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3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3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3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3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3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3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AND($D3="여",($C3&lt;&gt;"발레")+($C3&lt;&gt;"네일아트"))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workbookViewId="0">
      <selection activeCell="D1" sqref="D1"/>
    </sheetView>
  </sheetViews>
  <sheetFormatPr defaultRowHeight="16.5" x14ac:dyDescent="0.3"/>
  <cols>
    <col min="3" max="3" width="11" bestFit="1" customWidth="1"/>
    <col min="7" max="7" width="11" bestFit="1" customWidth="1"/>
    <col min="8" max="9" width="13.75" bestFit="1" customWidth="1"/>
    <col min="10" max="10" width="10.875" bestFit="1" customWidth="1"/>
  </cols>
  <sheetData>
    <row r="2" spans="1:10" x14ac:dyDescent="0.3">
      <c r="A2" t="s">
        <v>66</v>
      </c>
    </row>
    <row r="3" spans="1:10" x14ac:dyDescent="0.3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3">
      <c r="A4" s="1" t="s">
        <v>42</v>
      </c>
      <c r="B4" s="1" t="s">
        <v>43</v>
      </c>
      <c r="C4" s="1" t="s">
        <v>26</v>
      </c>
      <c r="D4" s="5" t="str">
        <f>IF(MID($B4,3,1)="1","남","여")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MAX($H4*VLOOKUP($E4,$A$32:$E$36,MATCH($F4*$G4,$B$31:$E$31,1)+1,TRUE),100000)</f>
        <v>100000</v>
      </c>
      <c r="J4" s="6" t="str">
        <f>fn보너스(E4,F4,G4)</f>
        <v/>
      </c>
    </row>
    <row r="5" spans="1:10" x14ac:dyDescent="0.3">
      <c r="A5" s="1" t="s">
        <v>44</v>
      </c>
      <c r="B5" s="1" t="s">
        <v>45</v>
      </c>
      <c r="C5" s="1" t="s">
        <v>13</v>
      </c>
      <c r="D5" s="5" t="str">
        <f t="shared" ref="D5:D27" si="0">IF(MID($B5,3,1)="1","남","여")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MAX($H5*VLOOKUP($E5,$A$32:$E$36,MATCH($F5*$G5,$B$31:$E$31,1)+1,TRUE),100000)</f>
        <v>286000</v>
      </c>
      <c r="J5" s="6" t="str">
        <f t="shared" ref="J5:J27" si="2">fn보너스(E5,F5,G5)</f>
        <v/>
      </c>
    </row>
    <row r="6" spans="1:10" x14ac:dyDescent="0.3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100000</v>
      </c>
      <c r="J6" s="6" t="str">
        <f t="shared" si="2"/>
        <v/>
      </c>
    </row>
    <row r="7" spans="1:10" x14ac:dyDescent="0.3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>
        <f t="shared" si="2"/>
        <v>200000</v>
      </c>
    </row>
    <row r="8" spans="1:10" x14ac:dyDescent="0.3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>
        <f t="shared" si="2"/>
        <v>200000</v>
      </c>
    </row>
    <row r="9" spans="1:10" x14ac:dyDescent="0.3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 t="str">
        <f t="shared" si="2"/>
        <v/>
      </c>
    </row>
    <row r="10" spans="1:10" x14ac:dyDescent="0.3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100000</v>
      </c>
      <c r="J10" s="6" t="str">
        <f t="shared" si="2"/>
        <v/>
      </c>
    </row>
    <row r="11" spans="1:10" x14ac:dyDescent="0.3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>
        <f t="shared" si="2"/>
        <v>200000</v>
      </c>
    </row>
    <row r="12" spans="1:10" x14ac:dyDescent="0.3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6" t="str">
        <f t="shared" si="2"/>
        <v/>
      </c>
    </row>
    <row r="13" spans="1:10" x14ac:dyDescent="0.3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 t="str">
        <f t="shared" si="2"/>
        <v/>
      </c>
    </row>
    <row r="14" spans="1:10" x14ac:dyDescent="0.3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6" t="str">
        <f t="shared" si="2"/>
        <v/>
      </c>
    </row>
    <row r="15" spans="1:10" x14ac:dyDescent="0.3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 t="str">
        <f t="shared" si="2"/>
        <v/>
      </c>
    </row>
    <row r="16" spans="1:10" x14ac:dyDescent="0.3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100000</v>
      </c>
      <c r="J16" s="6" t="str">
        <f t="shared" si="2"/>
        <v/>
      </c>
    </row>
    <row r="17" spans="1:10" x14ac:dyDescent="0.3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100000</v>
      </c>
      <c r="J17" s="6" t="str">
        <f t="shared" si="2"/>
        <v/>
      </c>
    </row>
    <row r="18" spans="1:10" x14ac:dyDescent="0.3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6" t="str">
        <f t="shared" si="2"/>
        <v/>
      </c>
    </row>
    <row r="19" spans="1:10" x14ac:dyDescent="0.3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100000</v>
      </c>
      <c r="J19" s="6" t="str">
        <f t="shared" si="2"/>
        <v/>
      </c>
    </row>
    <row r="20" spans="1:10" x14ac:dyDescent="0.3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 t="str">
        <f t="shared" si="2"/>
        <v/>
      </c>
    </row>
    <row r="21" spans="1:10" x14ac:dyDescent="0.3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 t="str">
        <f t="shared" si="2"/>
        <v/>
      </c>
    </row>
    <row r="22" spans="1:10" x14ac:dyDescent="0.3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100000</v>
      </c>
      <c r="J22" s="6" t="str">
        <f t="shared" si="2"/>
        <v/>
      </c>
    </row>
    <row r="23" spans="1:10" x14ac:dyDescent="0.3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>
        <f t="shared" si="2"/>
        <v>200000</v>
      </c>
    </row>
    <row r="24" spans="1:10" x14ac:dyDescent="0.3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100000</v>
      </c>
      <c r="J24" s="6" t="str">
        <f t="shared" si="2"/>
        <v/>
      </c>
    </row>
    <row r="25" spans="1:10" x14ac:dyDescent="0.3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t="str">
        <f t="shared" si="2"/>
        <v/>
      </c>
    </row>
    <row r="26" spans="1:10" x14ac:dyDescent="0.3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 t="str">
        <f t="shared" si="2"/>
        <v/>
      </c>
    </row>
    <row r="27" spans="1:10" x14ac:dyDescent="0.3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>
        <f t="shared" si="2"/>
        <v>200000</v>
      </c>
    </row>
    <row r="29" spans="1:10" x14ac:dyDescent="0.3">
      <c r="A29" t="s">
        <v>68</v>
      </c>
      <c r="G29" t="s">
        <v>69</v>
      </c>
    </row>
    <row r="30" spans="1:10" x14ac:dyDescent="0.3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3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TEXT(SUM(($C$4:$C$27=$G31)*$E$4:$E$27),"0명")</f>
        <v>120명</v>
      </c>
      <c r="I31" s="6">
        <f>IFERROR(AVERAGEIFS($H$4:$H$27,$C$4:$C$27,$G31,$E$4:$E$27,"&gt;=50"),"")</f>
        <v>4800000</v>
      </c>
    </row>
    <row r="32" spans="1:10" x14ac:dyDescent="0.3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TEXT(SUM(($C$4:$C$27=$G32)*$E$4:$E$27),"0명")</f>
        <v>117명</v>
      </c>
      <c r="I32" s="6">
        <f t="shared" ref="I32:I37" si="3">IFERROR(AVERAGEIFS($H$4:$H$27,$C$4:$C$27,$G32,$E$4:$E$27,"&gt;=50"),"")</f>
        <v>4000000</v>
      </c>
    </row>
    <row r="33" spans="1:9" x14ac:dyDescent="0.3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TEXT(SUM(($C$4:$C$27=$G33)*$E$4:$E$27),"0명")</f>
        <v>126명</v>
      </c>
      <c r="I33" s="6" t="str">
        <f t="shared" si="3"/>
        <v/>
      </c>
    </row>
    <row r="34" spans="1:9" x14ac:dyDescent="0.3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TEXT(SUM(($C$4:$C$27=$G34)*$E$4:$E$27),"0명")</f>
        <v>259명</v>
      </c>
      <c r="I34" s="6">
        <f t="shared" si="3"/>
        <v>2633333.3333333335</v>
      </c>
    </row>
    <row r="35" spans="1:9" x14ac:dyDescent="0.3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TEXT(SUM(($C$4:$C$27=$G35)*$E$4:$E$27),"0명")</f>
        <v>218명</v>
      </c>
      <c r="I35" s="6">
        <f t="shared" si="3"/>
        <v>3800000</v>
      </c>
    </row>
    <row r="36" spans="1:9" x14ac:dyDescent="0.3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TEXT(SUM(($C$4:$C$27=$G36)*$E$4:$E$27),"0명")</f>
        <v>314명</v>
      </c>
      <c r="I36" s="6">
        <f t="shared" si="3"/>
        <v>2846666.6666666665</v>
      </c>
    </row>
    <row r="37" spans="1:9" x14ac:dyDescent="0.3">
      <c r="G37" s="1" t="s">
        <v>63</v>
      </c>
      <c r="H37" s="1" t="str">
        <f t="array" ref="H37">TEXT(SUM(($C$4:$C$27=$G37)*$E$4:$E$27),"0명")</f>
        <v>42명</v>
      </c>
      <c r="I37" s="6" t="str">
        <f t="shared" si="3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C13" sqref="C13"/>
    </sheetView>
  </sheetViews>
  <sheetFormatPr defaultRowHeight="16.5" x14ac:dyDescent="0.3"/>
  <cols>
    <col min="1" max="1" width="15.5" bestFit="1" customWidth="1"/>
    <col min="2" max="2" width="11.25" bestFit="1" customWidth="1"/>
    <col min="3" max="3" width="14.5" bestFit="1" customWidth="1"/>
    <col min="4" max="4" width="15.25" bestFit="1" customWidth="1"/>
  </cols>
  <sheetData>
    <row r="2" spans="1:4" x14ac:dyDescent="0.3">
      <c r="A2" s="12" t="s">
        <v>3</v>
      </c>
      <c r="B2" s="12" t="s">
        <v>2</v>
      </c>
      <c r="C2" t="s">
        <v>79</v>
      </c>
      <c r="D2" t="s">
        <v>78</v>
      </c>
    </row>
    <row r="3" spans="1:4" x14ac:dyDescent="0.3">
      <c r="A3" t="s">
        <v>18</v>
      </c>
      <c r="B3" t="s">
        <v>13</v>
      </c>
      <c r="C3">
        <v>4</v>
      </c>
      <c r="D3" s="13">
        <v>0.15552523874488403</v>
      </c>
    </row>
    <row r="4" spans="1:4" x14ac:dyDescent="0.3">
      <c r="B4" t="s">
        <v>17</v>
      </c>
      <c r="C4">
        <v>4</v>
      </c>
      <c r="D4" s="13">
        <v>0.1432469304229195</v>
      </c>
    </row>
    <row r="5" spans="1:4" x14ac:dyDescent="0.3">
      <c r="B5" t="s">
        <v>21</v>
      </c>
      <c r="C5">
        <v>1</v>
      </c>
      <c r="D5" s="13">
        <v>4.0927694406548434E-2</v>
      </c>
    </row>
    <row r="6" spans="1:4" x14ac:dyDescent="0.3">
      <c r="B6" t="s">
        <v>63</v>
      </c>
      <c r="C6">
        <v>1</v>
      </c>
      <c r="D6" s="13">
        <v>3.2742155525238743E-2</v>
      </c>
    </row>
    <row r="7" spans="1:4" x14ac:dyDescent="0.3">
      <c r="B7" t="s">
        <v>26</v>
      </c>
      <c r="C7">
        <v>1</v>
      </c>
      <c r="D7" s="13">
        <v>2.4556616643929059E-2</v>
      </c>
    </row>
    <row r="8" spans="1:4" x14ac:dyDescent="0.3">
      <c r="A8" t="s">
        <v>80</v>
      </c>
      <c r="C8">
        <v>60.81818181818182</v>
      </c>
      <c r="D8" s="13">
        <v>3.6090785067592702E-2</v>
      </c>
    </row>
    <row r="9" spans="1:4" x14ac:dyDescent="0.3">
      <c r="A9" t="s">
        <v>14</v>
      </c>
      <c r="B9" t="s">
        <v>53</v>
      </c>
      <c r="C9">
        <v>4</v>
      </c>
      <c r="D9" s="13">
        <v>0.208731241473397</v>
      </c>
    </row>
    <row r="10" spans="1:4" x14ac:dyDescent="0.3">
      <c r="B10" t="s">
        <v>35</v>
      </c>
      <c r="C10">
        <v>4</v>
      </c>
      <c r="D10" s="13">
        <v>0.165075034106412</v>
      </c>
    </row>
    <row r="11" spans="1:4" x14ac:dyDescent="0.3">
      <c r="B11" t="s">
        <v>26</v>
      </c>
      <c r="C11">
        <v>3</v>
      </c>
      <c r="D11" s="13">
        <v>0.13642564802182811</v>
      </c>
    </row>
    <row r="12" spans="1:4" x14ac:dyDescent="0.3">
      <c r="B12" t="s">
        <v>21</v>
      </c>
      <c r="C12">
        <v>2</v>
      </c>
      <c r="D12" s="13">
        <v>9.2769440654843105E-2</v>
      </c>
    </row>
    <row r="13" spans="1:4" x14ac:dyDescent="0.3">
      <c r="A13" t="s">
        <v>81</v>
      </c>
      <c r="C13">
        <v>40.53846153846154</v>
      </c>
      <c r="D13" s="13">
        <v>4.6384720327421552E-2</v>
      </c>
    </row>
    <row r="14" spans="1:4" x14ac:dyDescent="0.3">
      <c r="A14" t="s">
        <v>77</v>
      </c>
      <c r="C14">
        <v>24</v>
      </c>
      <c r="D14" s="1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tabSelected="1" workbookViewId="0">
      <selection activeCell="C3" sqref="C3"/>
    </sheetView>
  </sheetViews>
  <sheetFormatPr defaultRowHeight="16.5" x14ac:dyDescent="0.3"/>
  <cols>
    <col min="2" max="2" width="11" bestFit="1" customWidth="1"/>
    <col min="5" max="6" width="10.875" bestFit="1" customWidth="1"/>
    <col min="7" max="7" width="11" customWidth="1"/>
  </cols>
  <sheetData>
    <row r="2" spans="1:7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3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3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3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3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3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3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3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3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3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3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3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3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3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3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3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3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3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3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3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3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3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3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3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 _x000a_2는 여자" sqref="C3:C26" xr:uid="{670CE91D-E174-4467-962B-CA037378AC8D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zoomScaleNormal="100" workbookViewId="0">
      <selection activeCell="I9" sqref="I9"/>
    </sheetView>
  </sheetViews>
  <sheetFormatPr defaultRowHeight="16.5" x14ac:dyDescent="0.3"/>
  <cols>
    <col min="2" max="2" width="21.125" bestFit="1" customWidth="1"/>
    <col min="4" max="4" width="12.375" bestFit="1" customWidth="1"/>
  </cols>
  <sheetData>
    <row r="2" spans="2:4" x14ac:dyDescent="0.3">
      <c r="B2" t="s">
        <v>73</v>
      </c>
    </row>
    <row r="3" spans="2:4" x14ac:dyDescent="0.3">
      <c r="B3" s="1" t="s">
        <v>2</v>
      </c>
      <c r="C3" s="1" t="s">
        <v>4</v>
      </c>
      <c r="D3" s="1" t="s">
        <v>7</v>
      </c>
    </row>
    <row r="4" spans="2:4" x14ac:dyDescent="0.3">
      <c r="B4" s="1" t="s">
        <v>26</v>
      </c>
      <c r="C4" s="2">
        <v>18</v>
      </c>
      <c r="D4" s="9">
        <v>1600000</v>
      </c>
    </row>
    <row r="5" spans="2:4" x14ac:dyDescent="0.3">
      <c r="B5" s="1" t="s">
        <v>21</v>
      </c>
      <c r="C5" s="2">
        <v>42</v>
      </c>
      <c r="D5" s="9">
        <v>2400000</v>
      </c>
    </row>
    <row r="6" spans="2:4" x14ac:dyDescent="0.3">
      <c r="B6" s="1" t="s">
        <v>53</v>
      </c>
      <c r="C6" s="2">
        <v>21</v>
      </c>
      <c r="D6" s="9">
        <v>2400000</v>
      </c>
    </row>
    <row r="7" spans="2:4" x14ac:dyDescent="0.3">
      <c r="B7" s="1" t="s">
        <v>13</v>
      </c>
      <c r="C7" s="2">
        <v>63</v>
      </c>
      <c r="D7" s="9">
        <v>2860000</v>
      </c>
    </row>
    <row r="8" spans="2:4" x14ac:dyDescent="0.3">
      <c r="B8" s="1" t="s">
        <v>35</v>
      </c>
      <c r="C8" s="2">
        <v>26</v>
      </c>
      <c r="D8" s="9">
        <v>1280000</v>
      </c>
    </row>
    <row r="9" spans="2:4" x14ac:dyDescent="0.3">
      <c r="B9" s="1" t="s">
        <v>17</v>
      </c>
      <c r="C9" s="2">
        <v>69</v>
      </c>
      <c r="D9" s="9">
        <v>3000000</v>
      </c>
    </row>
    <row r="10" spans="2:4" x14ac:dyDescent="0.3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/>
  </sheetViews>
  <sheetFormatPr defaultRowHeight="16.5" x14ac:dyDescent="0.3"/>
  <cols>
    <col min="1" max="1" width="7.125" bestFit="1" customWidth="1"/>
    <col min="2" max="2" width="11" bestFit="1" customWidth="1"/>
    <col min="3" max="3" width="5.25" bestFit="1" customWidth="1"/>
    <col min="7" max="7" width="10.875" bestFit="1" customWidth="1"/>
    <col min="8" max="8" width="1.75" customWidth="1"/>
    <col min="9" max="9" width="10.75" customWidth="1"/>
  </cols>
  <sheetData>
    <row r="1" spans="1:7" x14ac:dyDescent="0.3">
      <c r="A1" t="s">
        <v>66</v>
      </c>
    </row>
    <row r="2" spans="1:7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51</v>
      </c>
      <c r="B3" s="2" t="s">
        <v>53</v>
      </c>
      <c r="C3" s="14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3">
      <c r="A4" s="1" t="s">
        <v>54</v>
      </c>
      <c r="B4" s="2" t="s">
        <v>53</v>
      </c>
      <c r="C4" s="14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3">
      <c r="A5" s="1" t="s">
        <v>56</v>
      </c>
      <c r="B5" s="2" t="s">
        <v>53</v>
      </c>
      <c r="C5" s="14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3">
      <c r="A6" s="1" t="s">
        <v>58</v>
      </c>
      <c r="B6" s="2" t="s">
        <v>13</v>
      </c>
      <c r="C6" s="14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3">
      <c r="A7" s="1" t="s">
        <v>11</v>
      </c>
      <c r="B7" s="2" t="s">
        <v>13</v>
      </c>
      <c r="C7" s="14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3">
      <c r="A8" s="1" t="s">
        <v>15</v>
      </c>
      <c r="B8" s="2" t="s">
        <v>17</v>
      </c>
      <c r="C8" s="14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3">
      <c r="A9" s="1" t="s">
        <v>19</v>
      </c>
      <c r="B9" s="2" t="s">
        <v>21</v>
      </c>
      <c r="C9" s="14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3">
      <c r="A10" s="1" t="s">
        <v>22</v>
      </c>
      <c r="B10" s="2" t="s">
        <v>21</v>
      </c>
      <c r="C10" s="14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3">
      <c r="A11" s="1" t="s">
        <v>24</v>
      </c>
      <c r="B11" s="2" t="s">
        <v>26</v>
      </c>
      <c r="C11" s="14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3">
      <c r="A12" s="1" t="s">
        <v>31</v>
      </c>
      <c r="B12" s="2" t="s">
        <v>17</v>
      </c>
      <c r="C12" s="14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3">
      <c r="A13" s="1" t="s">
        <v>33</v>
      </c>
      <c r="B13" s="2" t="s">
        <v>35</v>
      </c>
      <c r="C13" s="14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3">
      <c r="A14" s="1" t="s">
        <v>36</v>
      </c>
      <c r="B14" s="2" t="s">
        <v>17</v>
      </c>
      <c r="C14" s="14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3">
      <c r="A15" s="1" t="s">
        <v>38</v>
      </c>
      <c r="B15" s="2" t="s">
        <v>35</v>
      </c>
      <c r="C15" s="14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3">
      <c r="A16" s="1" t="s">
        <v>40</v>
      </c>
      <c r="B16" s="2" t="s">
        <v>26</v>
      </c>
      <c r="C16" s="14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3">
      <c r="A17" s="1" t="s">
        <v>42</v>
      </c>
      <c r="B17" s="2" t="s">
        <v>26</v>
      </c>
      <c r="C17" s="14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3">
      <c r="A18" s="1" t="s">
        <v>44</v>
      </c>
      <c r="B18" s="2" t="s">
        <v>13</v>
      </c>
      <c r="C18" s="14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3">
      <c r="A19" s="1" t="s">
        <v>27</v>
      </c>
      <c r="B19" s="2" t="s">
        <v>17</v>
      </c>
      <c r="C19" s="14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3">
      <c r="A20" s="1" t="s">
        <v>29</v>
      </c>
      <c r="B20" s="2" t="s">
        <v>26</v>
      </c>
      <c r="C20" s="14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3">
      <c r="A21" s="1" t="s">
        <v>46</v>
      </c>
      <c r="B21" s="2" t="s">
        <v>13</v>
      </c>
      <c r="C21" s="14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3">
      <c r="A22" s="1" t="s">
        <v>47</v>
      </c>
      <c r="B22" s="2" t="s">
        <v>35</v>
      </c>
      <c r="C22" s="14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3">
      <c r="A23" s="1" t="s">
        <v>49</v>
      </c>
      <c r="B23" s="2" t="s">
        <v>21</v>
      </c>
      <c r="C23" s="14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3">
      <c r="A24" s="1" t="s">
        <v>60</v>
      </c>
      <c r="B24" s="2" t="s">
        <v>35</v>
      </c>
      <c r="C24" s="14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3">
      <c r="A25" s="1" t="s">
        <v>61</v>
      </c>
      <c r="B25" s="2" t="s">
        <v>63</v>
      </c>
      <c r="C25" s="14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3">
      <c r="A26" s="1" t="s">
        <v>64</v>
      </c>
      <c r="B26" s="2" t="s">
        <v>53</v>
      </c>
      <c r="C26" s="14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{CECFA381-69B7-4118-83AB-70693D708A4E}</x14:id>
        </ext>
      </extLst>
    </cfRule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{A8A73680-205A-4C92-9379-F7F6C315A7C2}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9525</xdr:colOff>
                    <xdr:row>1</xdr:row>
                    <xdr:rowOff>9525</xdr:rowOff>
                  </from>
                  <to>
                    <xdr:col>9</xdr:col>
                    <xdr:colOff>0</xdr:colOff>
                    <xdr:row>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19050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ECFA381-69B7-4118-83AB-70693D708A4E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14:cfRule type="dataBar" id="{A8A73680-205A-4C92-9379-F7F6C315A7C2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L6" sqref="L6"/>
    </sheetView>
  </sheetViews>
  <sheetFormatPr defaultRowHeight="16.5" x14ac:dyDescent="0.3"/>
  <cols>
    <col min="3" max="3" width="11" bestFit="1" customWidth="1"/>
    <col min="8" max="8" width="10.875" bestFit="1" customWidth="1"/>
  </cols>
  <sheetData>
    <row r="1" spans="1:8" x14ac:dyDescent="0.3">
      <c r="A1" t="s">
        <v>66</v>
      </c>
    </row>
    <row r="2" spans="1:8" x14ac:dyDescent="0.3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3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3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3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3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3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3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3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3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3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3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3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3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3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3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3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3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3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3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3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3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3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3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3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a 2 P W h 5 V H N e l A A A A 9 g A A A B I A H A B D b 2 5 m a W c v U G F j a 2 F n Z S 5 4 b W w g o h g A K K A U A A A A A A A A A A A A A A A A A A A A A A A A A A A A h Y + 9 D o I w A I R f h X S n f x p j S C m D o 5 I Y T Y x r U y o 0 Q G t o s b y b g 4 / k K 4 h R 1 M 3 x 7 r 5 L 7 u 7 X G 8 u G t o k u q n P a m h Q Q i E G k j L S F N m U K e n + K l y D j b C t k L U o V j b B x y e B 0 C i r v z w l C I Q Q Y Z t B 2 J a I Y E 3 T M N 3 t Z q V b E 2 j g v j F T g 0 y r + t w B n h 9 c Y T i G Z E 7 j A F G K G J p P l 2 n w B O u 5 9 p j 8 m W / W N 7 z v F a x u v d w x N k q H 3 B / 4 A U E s D B B Q A A g A I A L 2 t j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9 r Y 9 a K I p H u A 4 A A A A R A A A A E w A c A E Z v c m 1 1 b G F z L 1 N l Y 3 R p b 2 4 x L m 0 g o h g A K K A U A A A A A A A A A A A A A A A A A A A A A A A A A A A A K 0 5 N L s n M z 1 M I h t C G 1 g B Q S w E C L Q A U A A I A C A C 9 r Y 9 a H l U c 1 6 U A A A D 2 A A A A E g A A A A A A A A A A A A A A A A A A A A A A Q 2 9 u Z m l n L 1 B h Y 2 t h Z 2 U u e G 1 s U E s B A i 0 A F A A C A A g A v a 2 P W g / K 6 a u k A A A A 6 Q A A A B M A A A A A A A A A A A A A A A A A 8 Q A A A F t D b 2 5 0 Z W 5 0 X 1 R 5 c G V z X S 5 4 b W x Q S w E C L Q A U A A I A C A C 9 r Y 9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7 8 Q x 3 P W 1 M 0 O o 0 P 5 G o P d / 6 w A A A A A C A A A A A A A Q Z g A A A A E A A C A A A A B b f d t Z v 7 + w d C g + N Q W / S H I X w J / i l M m u 9 F z V j G i q A j V K t Q A A A A A O g A A A A A I A A C A A A A D b T g S A V R V g 2 E k F x N B E B i x I l R t r u b c r I h g 9 r P u Z K a p m O V A A A A C r X E 2 I 8 T N J 6 V D 7 k L 7 z G S V i P u Q Y 0 O m 1 e W L U K 5 b I t F z t G y 6 3 H 5 W G 2 R S m Y r m 0 O J k 5 Y 0 E v I J 4 5 O x N A 8 b 8 M F c G l n 5 I J m + 5 e i P 8 r 8 M w w J u + F i y Z Y 9 k A A A A A 8 p f W s L g m f Q u S g 4 q G N Y c a 6 a W N 0 J Z 1 Z r t p J p q c B v Q b N R a O C z B 3 V / P P A 4 E W H B 9 c l j g t 1 T X 7 z b u T m Q C t d 1 a Q G Y K e l < / D a t a M a s h u p > 
</file>

<file path=customXml/itemProps1.xml><?xml version="1.0" encoding="utf-8"?>
<ds:datastoreItem xmlns:ds="http://schemas.openxmlformats.org/officeDocument/2006/customXml" ds:itemID="{788AE5EE-1D3F-46F6-A801-2DE03C70811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충식 오</cp:lastModifiedBy>
  <cp:lastPrinted>2025-04-15T12:44:28Z</cp:lastPrinted>
  <dcterms:created xsi:type="dcterms:W3CDTF">2023-08-09T00:13:15Z</dcterms:created>
  <dcterms:modified xsi:type="dcterms:W3CDTF">2025-04-15T13:33:31Z</dcterms:modified>
</cp:coreProperties>
</file>