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7회\"/>
    </mc:Choice>
  </mc:AlternateContent>
  <xr:revisionPtr revIDLastSave="0" documentId="13_ncr:1_{5387257D-3AC1-46FF-87B3-A8F3DB36E7FB}" xr6:coauthVersionLast="47" xr6:coauthVersionMax="47" xr10:uidLastSave="{00000000-0000-0000-0000-000000000000}"/>
  <bookViews>
    <workbookView xWindow="-120" yWindow="-120" windowWidth="38640" windowHeight="21840" activeTab="2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L5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I32" i="2"/>
  <c r="I33" i="2"/>
  <c r="I34" i="2"/>
  <c r="I35" i="2"/>
  <c r="I36" i="2"/>
  <c r="I37" i="2"/>
  <c r="I31" i="2"/>
  <c r="H32" i="2" a="1"/>
  <c r="H32" i="2"/>
  <c r="H33" i="2" a="1"/>
  <c r="H33" i="2" s="1"/>
  <c r="H34" i="2" a="1"/>
  <c r="H34" i="2"/>
  <c r="H35" i="2" a="1"/>
  <c r="H35" i="2"/>
  <c r="H36" i="2" a="1"/>
  <c r="H36" i="2" s="1"/>
  <c r="H37" i="2" a="1"/>
  <c r="H37" i="2" s="1"/>
  <c r="H31" i="2" a="1"/>
  <c r="H31" i="2" s="1"/>
  <c r="A29" i="1"/>
  <c r="J8" i="2" a="1"/>
  <c r="J20" i="2" a="1"/>
  <c r="J9" i="2" a="1"/>
  <c r="J21" i="2" a="1"/>
  <c r="J24" i="2" a="1"/>
  <c r="J13" i="2" a="1"/>
  <c r="J26" i="2" a="1"/>
  <c r="J27" i="2" a="1"/>
  <c r="J10" i="2" a="1"/>
  <c r="J22" i="2" a="1"/>
  <c r="J11" i="2" a="1"/>
  <c r="J23" i="2" a="1"/>
  <c r="J12" i="2" a="1"/>
  <c r="J25" i="2" a="1"/>
  <c r="J14" i="2" a="1"/>
  <c r="J15" i="2" a="1"/>
  <c r="J4" i="2" a="1"/>
  <c r="J5" i="2" a="1"/>
  <c r="J17" i="2" a="1"/>
  <c r="J6" i="2" a="1"/>
  <c r="J18" i="2" a="1"/>
  <c r="J7" i="2" a="1"/>
  <c r="J19" i="2" a="1"/>
  <c r="J16" i="2" a="1"/>
  <c r="J16" i="2" l="1"/>
  <c r="J15" i="2"/>
  <c r="J14" i="2"/>
  <c r="J25" i="2"/>
  <c r="J12" i="2"/>
  <c r="J23" i="2"/>
  <c r="J11" i="2"/>
  <c r="J22" i="2"/>
  <c r="J10" i="2"/>
  <c r="J27" i="2"/>
  <c r="J26" i="2"/>
  <c r="J13" i="2"/>
  <c r="J24" i="2"/>
  <c r="J21" i="2"/>
  <c r="J9" i="2"/>
  <c r="J20" i="2"/>
  <c r="J8" i="2"/>
  <c r="J19" i="2"/>
  <c r="J7" i="2"/>
  <c r="J18" i="2"/>
  <c r="J6" i="2"/>
  <c r="J17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534484-788A-4DFD-94C8-4789C6A64916}" sourceFile="C:\길벗컴활1급기출\02 최신기출유형\07회\문화센터.xlsx" keepAlive="1" name="문화센터" type="5" refreshedVersion="8" background="1">
    <dbPr connection="Provider=Microsoft.ACE.OLEDB.12.0;User ID=Admin;Data Source=C:\길벗컴활1급기출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<sst xmlns="http://schemas.openxmlformats.org/spreadsheetml/2006/main" count="476" uniqueCount="87">
  <si>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</si>
  <si>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</si>
  <si>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</si>
  <si>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</si>
  <si>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</si>
  <si>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</si>
  <si>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</si>
  <si>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</si>
  <si>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</si>
  <si>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</si>
  <si>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</si>
  <si>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</si>
  <si>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</si>
  <si>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</si>
  <si>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</si>
  <si>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</si>
  <si>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</si>
  <si>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</si>
  <si>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</si>
  <si>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</si>
  <si>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</si>
  <si>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</si>
  <si>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</si>
  <si>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</si>
  <si>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</si>
  <si>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</si>
  <si>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</si>
  <si>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</si>
  <si>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</si>
  <si>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</si>
  <si>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</si>
  <si>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</si>
  <si>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</si>
  <si>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</si>
  <si>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</si>
  <si>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</si>
  <si>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</si>
  <si>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</si>
  <si>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</si>
  <si>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</si>
  <si>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</si>
  <si>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</si>
  <si>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</si>
  <si>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</si>
  <si>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</si>
  <si>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</si>
  <si>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</si>
  <si>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</si>
  <si>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</si>
  <si>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</si>
  <si>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</si>
  <si>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</si>
  <si>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</si>
  <si>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</si>
  <si>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</si>
  <si>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</si>
  <si>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</si>
  <si>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</si>
  <si>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</si>
  <si>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</si>
  <si>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</si>
  <si>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</si>
  <si>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</si>
  <si>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</si>
  <si>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</si>
  <si>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</si>
  <si>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</si>
  <si>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</si>
  <si>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</si>
  <si>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</si>
  <si>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</si>
  <si>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</si>
  <si>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</si>
  <si>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</si>
  <si>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</si>
  <si>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</si>
  <si>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</si>
  <si>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강사명</t>
    <phoneticPr fontId="1" type="noConversion"/>
  </si>
  <si>
    <t>수업과목</t>
    <phoneticPr fontId="1" type="noConversion"/>
  </si>
  <si>
    <t>성별</t>
    <phoneticPr fontId="1" type="noConversion"/>
  </si>
  <si>
    <t>수당</t>
    <phoneticPr fontId="1" type="noConversion"/>
  </si>
  <si>
    <t>실지급액</t>
    <phoneticPr fontId="1" type="noConversion"/>
  </si>
  <si>
    <t>총합계</t>
  </si>
  <si>
    <t>합계 : 월급여액</t>
  </si>
  <si>
    <t>인원수</t>
  </si>
  <si>
    <t>남 요약</t>
  </si>
  <si>
    <t>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</si>
</sst>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7302944"/>
        <c:axId val="158729862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587298624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  <a:endParaRPr 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87302944"/>
        <c:crosses val="max"/>
        <c:crossBetween val="between"/>
      </c:valAx>
      <c:catAx>
        <c:axId val="1587302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7298624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01" refreshedDate="45668.507638310184" backgroundQuery="1" createdVersion="8" refreshedVersion="8" minRefreshableVersion="3" recordCount="24" xr:uid="{5BCC10A9-E470-4931-BCED-AA6BEBC2F553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95666E-DE26-4D5B-B4DE-733D1291872F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6" firstHeaderRow="0" firstDataRow="1" firstDataCol="2"/>
  <pivotFields count="11">
    <pivotField dataField="1" compact="0" subtotalTop="0" showAll="0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default"/>
      </items>
    </pivotField>
    <pivotField compact="0" subtotalTop="0" showAll="0"/>
    <pivotField axis="axisRow" compact="0" subtotalTop="0" showAll="0" sortType="descending">
      <items count="8">
        <item x="5"/>
        <item x="4"/>
        <item x="0"/>
        <item x="6"/>
        <item x="2"/>
        <item x="1"/>
        <item x="3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subtotalTop="0" showAll="0">
      <items count="3">
        <item x="1"/>
        <item x="0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compact="0" subtotalTop="0" showAll="0"/>
    <pivotField compact="0" subtotalTop="0" showAll="0"/>
  </pivotFields>
  <rowFields count="2">
    <field x="3"/>
    <field x="2"/>
  </rowFields>
  <rowItems count="14">
    <i>
      <x/>
    </i>
    <i r="1">
      <x/>
    </i>
    <i r="1">
      <x v="1"/>
    </i>
    <i r="1">
      <x v="2"/>
    </i>
    <i r="1">
      <x v="3"/>
    </i>
    <i r="1">
      <x v="4"/>
    </i>
    <i t="default">
      <x/>
    </i>
    <i>
      <x v="1"/>
    </i>
    <i r="1">
      <x v="5"/>
    </i>
    <i r="1">
      <x v="6"/>
    </i>
    <i r="1">
      <x v="4"/>
    </i>
    <i r="1">
      <x v="2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0" baseItem="0"/>
    <dataField name="합계 : 월급여액" fld="7" showDataAs="percentOfTotal" baseField="0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workbookViewId="0">
      <selection activeCell="C5" sqref="C5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">
      <c r="A28" t="s">
        <v>76</v>
      </c>
    </row>
    <row r="29" spans="1:11" x14ac:dyDescent="0.3">
      <c r="A29" t="b">
        <f>OR(K3&gt;=LARGE($K$3:$K$26,3),K3&lt;=SMALL($K$3:$K$26,3))</f>
        <v>0</v>
      </c>
    </row>
    <row r="31" spans="1:11" x14ac:dyDescent="0.3">
      <c r="A31" t="s">
        <v>77</v>
      </c>
      <c r="B31" t="s">
        <v>78</v>
      </c>
      <c r="C31" t="s">
        <v>79</v>
      </c>
      <c r="D31" t="s">
        <v>80</v>
      </c>
      <c r="E31" t="s">
        <v>81</v>
      </c>
    </row>
    <row r="32" spans="1:11" x14ac:dyDescent="0.3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3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3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3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3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3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3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L37"/>
  <sheetViews>
    <sheetView workbookViewId="0">
      <selection activeCell="D4" sqref="D4:D27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2" x14ac:dyDescent="0.3">
      <c r="A2" t="s">
        <v>66</v>
      </c>
    </row>
    <row r="3" spans="1:12" x14ac:dyDescent="0.3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2" x14ac:dyDescent="0.3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MAX(H4*VLOOKUP(E4,$A$32:$E$36,MATCH(F4*G4,$B$31:$E$31,1)+1,TRUE),100000)</f>
        <v>100000</v>
      </c>
      <c r="J4" s="6" t="str" cm="1">
        <f t="array" ref="J4">fn보너스(E4,F4,G4)</f>
        <v/>
      </c>
    </row>
    <row r="5" spans="1:12" x14ac:dyDescent="0.3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MAX(H5*VLOOKUP(E5,$A$32:$E$36,MATCH(F5*G5,$B$31:$E$31,1)+1,TRUE),100000)</f>
        <v>286000</v>
      </c>
      <c r="J5" s="6" t="str" cm="1">
        <f t="array" ref="J5">fn보너스(E5,F5,G5)</f>
        <v/>
      </c>
      <c r="L5" t="str">
        <f>MID(B5,3,1)</f>
        <v>1</v>
      </c>
    </row>
    <row r="6" spans="1:12" x14ac:dyDescent="0.3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2" x14ac:dyDescent="0.3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2" x14ac:dyDescent="0.3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2" x14ac:dyDescent="0.3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2" x14ac:dyDescent="0.3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2" x14ac:dyDescent="0.3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2" x14ac:dyDescent="0.3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2" x14ac:dyDescent="0.3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2" x14ac:dyDescent="0.3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2" x14ac:dyDescent="0.3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2" x14ac:dyDescent="0.3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3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3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3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3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3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3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3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3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3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3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3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3">
      <c r="A29" t="s">
        <v>68</v>
      </c>
      <c r="G29" t="s">
        <v>69</v>
      </c>
    </row>
    <row r="30" spans="1:10" x14ac:dyDescent="0.3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TEXT(SUM(($C$4:$C$27=G31)*($E$4:$E$27)),"0명")</f>
        <v>120명</v>
      </c>
      <c r="I31" s="6">
        <f>IFERROR(AVERAGEIFS($H$4:$H$27,$E$4:$E$27,"&gt;=50",$C$4:$C$27,G31),"")</f>
        <v>4800000</v>
      </c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TEXT(SUM(($C$4:$C$27=G32)*($E$4:$E$27)),"0명")</f>
        <v>117명</v>
      </c>
      <c r="I32" s="6">
        <f t="shared" ref="I32:I37" si="2">IFERROR(AVERAGEIFS($H$4:$H$27,$E$4:$E$27,"&gt;=50",$C$4:$C$27,G32),"")</f>
        <v>4000000</v>
      </c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TEXT(SUM(($C$4:$C$27=G33)*($E$4:$E$27)),"0명")</f>
        <v>126명</v>
      </c>
      <c r="I33" s="6" t="str">
        <f t="shared" si="2"/>
        <v/>
      </c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TEXT(SUM(($C$4:$C$27=G34)*($E$4:$E$27)),"0명")</f>
        <v>259명</v>
      </c>
      <c r="I34" s="6">
        <f t="shared" si="2"/>
        <v>2633333.3333333335</v>
      </c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TEXT(SUM(($C$4:$C$27=G35)*($E$4:$E$27)),"0명")</f>
        <v>218명</v>
      </c>
      <c r="I35" s="6">
        <f t="shared" si="2"/>
        <v>3800000</v>
      </c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TEXT(SUM(($C$4:$C$27=G36)*($E$4:$E$27)),"0명")</f>
        <v>314명</v>
      </c>
      <c r="I36" s="6">
        <f t="shared" si="2"/>
        <v>2846666.6666666665</v>
      </c>
    </row>
    <row r="37" spans="1:9" x14ac:dyDescent="0.3">
      <c r="G37" s="1" t="s">
        <v>63</v>
      </c>
      <c r="H37" s="1" t="str">
        <f t="array" ref="H37">TEXT(SUM(($C$4:$C$27=G37)*($E$4:$E$27)),"0명")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6"/>
  <sheetViews>
    <sheetView tabSelected="1" workbookViewId="0">
      <selection activeCell="A3" sqref="A3"/>
    </sheetView>
  </sheetViews>
  <sheetFormatPr defaultRowHeight="16.5" x14ac:dyDescent="0.3"/>
  <cols>
    <col min="1" max="1" width="7.5" bestFit="1" customWidth="1"/>
    <col min="2" max="2" width="11.25" bestFit="1" customWidth="1"/>
    <col min="3" max="3" width="7.375" bestFit="1" customWidth="1"/>
    <col min="4" max="15" width="15.25" bestFit="1" customWidth="1"/>
    <col min="16" max="16" width="11.875" bestFit="1" customWidth="1"/>
    <col min="17" max="17" width="20.125" bestFit="1" customWidth="1"/>
  </cols>
  <sheetData>
    <row r="2" spans="1:4" x14ac:dyDescent="0.3">
      <c r="A2" s="12" t="s">
        <v>3</v>
      </c>
      <c r="B2" s="12" t="s">
        <v>2</v>
      </c>
      <c r="C2" t="s">
        <v>84</v>
      </c>
      <c r="D2" t="s">
        <v>83</v>
      </c>
    </row>
    <row r="3" spans="1:4" x14ac:dyDescent="0.3">
      <c r="A3" t="s">
        <v>18</v>
      </c>
      <c r="C3" s="18"/>
      <c r="D3" s="13"/>
    </row>
    <row r="4" spans="1:4" x14ac:dyDescent="0.3">
      <c r="B4" t="s">
        <v>13</v>
      </c>
      <c r="C4" s="18">
        <v>4</v>
      </c>
      <c r="D4" s="13">
        <v>0.15552523874488403</v>
      </c>
    </row>
    <row r="5" spans="1:4" x14ac:dyDescent="0.3">
      <c r="B5" t="s">
        <v>17</v>
      </c>
      <c r="C5" s="18">
        <v>4</v>
      </c>
      <c r="D5" s="13">
        <v>0.1432469304229195</v>
      </c>
    </row>
    <row r="6" spans="1:4" x14ac:dyDescent="0.3">
      <c r="B6" t="s">
        <v>21</v>
      </c>
      <c r="C6" s="18">
        <v>1</v>
      </c>
      <c r="D6" s="13">
        <v>4.0927694406548434E-2</v>
      </c>
    </row>
    <row r="7" spans="1:4" x14ac:dyDescent="0.3">
      <c r="B7" t="s">
        <v>63</v>
      </c>
      <c r="C7" s="18">
        <v>1</v>
      </c>
      <c r="D7" s="13">
        <v>3.2742155525238743E-2</v>
      </c>
    </row>
    <row r="8" spans="1:4" x14ac:dyDescent="0.3">
      <c r="B8" t="s">
        <v>26</v>
      </c>
      <c r="C8" s="18">
        <v>1</v>
      </c>
      <c r="D8" s="13">
        <v>2.4556616643929059E-2</v>
      </c>
    </row>
    <row r="9" spans="1:4" x14ac:dyDescent="0.3">
      <c r="A9" t="s">
        <v>85</v>
      </c>
      <c r="C9" s="18">
        <v>11</v>
      </c>
      <c r="D9" s="13">
        <v>0.39699863574351979</v>
      </c>
    </row>
    <row r="10" spans="1:4" x14ac:dyDescent="0.3">
      <c r="A10" t="s">
        <v>14</v>
      </c>
      <c r="C10" s="18"/>
      <c r="D10" s="13"/>
    </row>
    <row r="11" spans="1:4" x14ac:dyDescent="0.3">
      <c r="B11" t="s">
        <v>53</v>
      </c>
      <c r="C11" s="18">
        <v>4</v>
      </c>
      <c r="D11" s="13">
        <v>0.208731241473397</v>
      </c>
    </row>
    <row r="12" spans="1:4" x14ac:dyDescent="0.3">
      <c r="B12" t="s">
        <v>35</v>
      </c>
      <c r="C12" s="18">
        <v>4</v>
      </c>
      <c r="D12" s="13">
        <v>0.165075034106412</v>
      </c>
    </row>
    <row r="13" spans="1:4" x14ac:dyDescent="0.3">
      <c r="B13" t="s">
        <v>26</v>
      </c>
      <c r="C13" s="18">
        <v>3</v>
      </c>
      <c r="D13" s="13">
        <v>0.13642564802182811</v>
      </c>
    </row>
    <row r="14" spans="1:4" x14ac:dyDescent="0.3">
      <c r="B14" t="s">
        <v>21</v>
      </c>
      <c r="C14" s="18">
        <v>2</v>
      </c>
      <c r="D14" s="13">
        <v>9.2769440654843105E-2</v>
      </c>
    </row>
    <row r="15" spans="1:4" x14ac:dyDescent="0.3">
      <c r="A15" t="s">
        <v>86</v>
      </c>
      <c r="C15" s="18">
        <v>13</v>
      </c>
      <c r="D15" s="13">
        <v>0.60300136425648021</v>
      </c>
    </row>
    <row r="16" spans="1:4" x14ac:dyDescent="0.3">
      <c r="A16" t="s">
        <v>82</v>
      </c>
      <c r="C16" s="18">
        <v>24</v>
      </c>
      <c r="D16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C3" sqref="C3:C26"/>
    </sheetView>
  </sheetViews>
  <sheetFormatPr defaultRowHeight="16.5" x14ac:dyDescent="0.3"/>
  <cols>
    <col min="2" max="2" width="11" bestFit="1" customWidth="1"/>
    <col min="5" max="5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3E989D91-FD06-4AAC-AED8-848849C0D4AE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K24" sqref="K24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11" sqref="K11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{96496C24-79AF-4081-9AA8-6CF039F9C7B5}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{3FC0F13C-AF29-4D0E-A3EC-21863F0A3F8F}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6496C24-79AF-4081-9AA8-6CF039F9C7B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3FC0F13C-AF29-4D0E-A3EC-21863F0A3F8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K4" sqref="K4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진식 송</cp:lastModifiedBy>
  <dcterms:created xsi:type="dcterms:W3CDTF">2023-08-09T00:13:15Z</dcterms:created>
  <dcterms:modified xsi:type="dcterms:W3CDTF">2025-01-11T06:40:30Z</dcterms:modified>
</cp:coreProperties>
</file>