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\02 최신기출유형\07회\"/>
    </mc:Choice>
  </mc:AlternateContent>
  <xr:revisionPtr revIDLastSave="0" documentId="13_ncr:1_{6C615892-5CD6-44AF-9C99-9E0F6041A02A}" xr6:coauthVersionLast="47" xr6:coauthVersionMax="47" xr10:uidLastSave="{00000000-0000-0000-0000-000000000000}"/>
  <bookViews>
    <workbookView xWindow="-120" yWindow="-120" windowWidth="29040" windowHeight="15840" activeTab="6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상반기수강현황_2b2ac7ae-8c10-4fed-8fce-d5b8e6f6d7cc" name="상반기수강현황" connection="문화센터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2" l="1"/>
  <c r="I33" i="2"/>
  <c r="I34" i="2"/>
  <c r="I35" i="2"/>
  <c r="I36" i="2"/>
  <c r="I37" i="2"/>
  <c r="I31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4" i="2"/>
  <c r="H32" i="2" a="1"/>
  <c r="H32" i="2" s="1"/>
  <c r="H33" i="2" a="1"/>
  <c r="H33" i="2" s="1"/>
  <c r="H34" i="2" a="1"/>
  <c r="H34" i="2" s="1"/>
  <c r="H35" i="2" a="1"/>
  <c r="H35" i="2" s="1"/>
  <c r="H36" i="2" a="1"/>
  <c r="H36" i="2" s="1"/>
  <c r="H37" i="2" a="1"/>
  <c r="H37" i="2" s="1"/>
  <c r="H31" i="2" a="1"/>
  <c r="H31" i="2" s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A29" i="1"/>
  <c r="J5" i="2" a="1"/>
  <c r="J11" i="2" a="1"/>
  <c r="J23" i="2" a="1"/>
  <c r="J12" i="2" a="1"/>
  <c r="J18" i="2" a="1"/>
  <c r="J27" i="2" a="1"/>
  <c r="J7" i="2" a="1"/>
  <c r="J10" i="2" a="1"/>
  <c r="J13" i="2" a="1"/>
  <c r="J16" i="2" a="1"/>
  <c r="J19" i="2" a="1"/>
  <c r="J22" i="2" a="1"/>
  <c r="J25" i="2" a="1"/>
  <c r="J17" i="2" a="1"/>
  <c r="J20" i="2" a="1"/>
  <c r="J6" i="2" a="1"/>
  <c r="J21" i="2" a="1"/>
  <c r="J8" i="2" a="1"/>
  <c r="J14" i="2" a="1"/>
  <c r="J26" i="2" a="1"/>
  <c r="J9" i="2" a="1"/>
  <c r="J15" i="2" a="1"/>
  <c r="J24" i="2" a="1"/>
  <c r="J4" i="2" a="1"/>
  <c r="J24" i="2" l="1"/>
  <c r="J15" i="2"/>
  <c r="J9" i="2"/>
  <c r="J26" i="2"/>
  <c r="J14" i="2"/>
  <c r="J8" i="2"/>
  <c r="J21" i="2"/>
  <c r="J6" i="2"/>
  <c r="J20" i="2"/>
  <c r="J17" i="2"/>
  <c r="J25" i="2"/>
  <c r="J22" i="2"/>
  <c r="J19" i="2"/>
  <c r="J16" i="2"/>
  <c r="J13" i="2"/>
  <c r="J10" i="2"/>
  <c r="J7" i="2"/>
  <c r="J27" i="2"/>
  <c r="J18" i="2"/>
  <c r="J12" i="2"/>
  <c r="J23" i="2"/>
  <c r="J11" i="2"/>
  <c r="J5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7E7EC84-9400-4558-9A82-C32308E15304}" keepAlive="1" name="ThisWorkbookDataModel" description="데이터 모델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A6FBA3BC-9EB7-4CB2-AD41-372FCE16069A}" sourceFile="C:\길벗컴활1급기출\02 최신기출유형\07회\문화센터.xlsx" name="문화센터" type="100" refreshedVersion="7" minRefreshableVersion="5">
    <extLst>
      <ext xmlns:x15="http://schemas.microsoft.com/office/spreadsheetml/2010/11/main" uri="{DE250136-89BD-433C-8126-D09CA5730AF9}">
        <x15:connection id="d8cfd279-6b2e-482f-ac5b-cbecce87d5f9" autoDelete="1"/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<sst xmlns="http://schemas.openxmlformats.org/spreadsheetml/2006/main" count="476" uniqueCount="82">
  <si>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</si>
  <si>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</si>
  <si>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</si>
  <si>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</si>
  <si>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</si>
  <si>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</si>
  <si>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</si>
  <si>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</si>
  <si>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</si>
  <si>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</si>
  <si>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</si>
  <si>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</si>
  <si>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</si>
  <si>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</si>
  <si>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</si>
  <si>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</si>
  <si>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</si>
  <si>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</si>
  <si>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</si>
  <si>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</si>
  <si>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</si>
  <si>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</si>
  <si>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</si>
  <si>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</si>
  <si>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</si>
  <si>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</si>
  <si>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</si>
  <si>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</si>
  <si>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</si>
  <si>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</si>
  <si>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</si>
  <si>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</si>
  <si>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</si>
  <si>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</si>
  <si>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</si>
  <si>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</si>
  <si>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</si>
  <si>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</si>
  <si>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</si>
  <si>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</si>
  <si>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</si>
  <si>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</si>
  <si>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</si>
  <si>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</si>
  <si>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</si>
  <si>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</si>
  <si>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</si>
  <si>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</si>
  <si>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</si>
  <si>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</si>
  <si>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</si>
  <si>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</si>
  <si>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</si>
  <si>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</si>
  <si>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</si>
  <si>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</si>
  <si>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</si>
  <si>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</si>
  <si>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</si>
  <si>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</si>
  <si>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</si>
  <si>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</si>
  <si>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</si>
  <si>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</si>
  <si>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</si>
  <si>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</si>
  <si>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</si>
  <si>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</si>
  <si>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</si>
  <si>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</si>
  <si>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</si>
  <si>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</si>
  <si>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</si>
  <si>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</si>
  <si>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</si>
  <si>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</si>
  <si>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</si>
  <si>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총합계</t>
  </si>
  <si>
    <t>합계: 월급여액</t>
  </si>
  <si>
    <t>남 요약</t>
  </si>
  <si>
    <t>여 요약</t>
  </si>
  <si>
    <t>인원수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</si>
</sst>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수업과목별 수강인원 및 월급여액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47173888"/>
        <c:axId val="947173472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947173472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47173888"/>
        <c:crosses val="max"/>
        <c:crossBetween val="between"/>
      </c:valAx>
      <c:catAx>
        <c:axId val="947173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47173472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3</xdr:row>
          <xdr:rowOff>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정현수" refreshedDate="45544.716531365739" backgroundQuery="1" createdVersion="7" refreshedVersion="7" minRefreshableVersion="3" recordCount="0" supportSubquery="1" supportAdvancedDrill="1" xr:uid="{996AD97E-9EEB-406B-94E8-4EFE88F028D6}">
  <cacheSource type="external" connectionId="1"/>
  <cacheFields count="4">
    <cacheField name="[상반기수강현황].[성별].[성별]" caption="성별" numFmtId="0" hierarchy="3" level="1">
      <sharedItems count="2">
        <s v="남"/>
        <s v="여"/>
      </sharedItems>
    </cacheField>
    <cacheField name="[상반기수강현황].[수업과목].[수업과목]" caption="수업과목" numFmtId="0" hierarchy="2" level="1">
      <sharedItems count="7">
        <s v="네일아트"/>
        <s v="바이올린"/>
        <s v="스포츠댄스"/>
        <s v="음악줄넘기"/>
        <s v="하모니카"/>
        <s v="발레"/>
        <s v="요가"/>
      </sharedItems>
    </cacheField>
    <cacheField name="[Measures].[합계: 월급여액]" caption="합계: 월급여액" numFmtId="0" hierarchy="13" level="32767"/>
    <cacheField name="[Measures].[개수: 강사명]" caption="개수: 강사명" numFmtId="0" hierarchy="16" level="32767"/>
  </cacheFields>
  <cacheHierarchies count="17">
    <cacheHierarchy uniqueName="[상반기수강현황].[강사명]" caption="강사명" attribute="1" defaultMemberUniqueName="[상반기수강현황].[강사명].[All]" allUniqueName="[상반기수강현황].[강사명].[All]" dimensionUniqueName="[상반기수강현황]" displayFolder="" count="0" memberValueDatatype="130" unbalanced="0"/>
    <cacheHierarchy uniqueName="[상반기수강현황].[강사코드]" caption="강사코드" attribute="1" defaultMemberUniqueName="[상반기수강현황].[강사코드].[All]" allUniqueName="[상반기수강현황].[강사코드].[All]" dimensionUniqueName="[상반기수강현황]" displayFolder="" count="0" memberValueDatatype="130" unbalanced="0"/>
    <cacheHierarchy uniqueName="[상반기수강현황].[수업과목]" caption="수업과목" attribute="1" defaultMemberUniqueName="[상반기수강현황].[수업과목].[All]" allUniqueName="[상반기수강현황].[수업과목].[All]" dimensionUniqueName="[상반기수강현황]" displayFolder="" count="2" memberValueDatatype="130" unbalanced="0">
      <fieldsUsage count="2">
        <fieldUsage x="-1"/>
        <fieldUsage x="1"/>
      </fieldsUsage>
    </cacheHierarchy>
    <cacheHierarchy uniqueName="[상반기수강현황].[성별]" caption="성별" attribute="1" defaultMemberUniqueName="[상반기수강현황].[성별].[All]" allUniqueName="[상반기수강현황].[성별].[All]" dimensionUniqueName="[상반기수강현황]" displayFolder="" count="2" memberValueDatatype="130" unbalanced="0">
      <fieldsUsage count="2">
        <fieldUsage x="-1"/>
        <fieldUsage x="0"/>
      </fieldsUsage>
    </cacheHierarchy>
    <cacheHierarchy uniqueName="[상반기수강현황].[수강인원]" caption="수강인원" attribute="1" defaultMemberUniqueName="[상반기수강현황].[수강인원].[All]" allUniqueName="[상반기수강현황].[수강인원].[All]" dimensionUniqueName="[상반기수강현황]" displayFolder="" count="0" memberValueDatatype="5" unbalanced="0"/>
    <cacheHierarchy uniqueName="[상반기수강현황].[근무시간]" caption="근무시간" attribute="1" defaultMemberUniqueName="[상반기수강현황].[근무시간].[All]" allUniqueName="[상반기수강현황].[근무시간].[All]" dimensionUniqueName="[상반기수강현황]" displayFolder="" count="0" memberValueDatatype="5" unbalanced="0"/>
    <cacheHierarchy uniqueName="[상반기수강현황].[근무일수]" caption="근무일수" attribute="1" defaultMemberUniqueName="[상반기수강현황].[근무일수].[All]" allUniqueName="[상반기수강현황].[근무일수].[All]" dimensionUniqueName="[상반기수강현황]" displayFolder="" count="0" memberValueDatatype="5" unbalanced="0"/>
    <cacheHierarchy uniqueName="[상반기수강현황].[월급여액]" caption="월급여액" attribute="1" defaultMemberUniqueName="[상반기수강현황].[월급여액].[All]" allUniqueName="[상반기수강현황].[월급여액].[All]" dimensionUniqueName="[상반기수강현황]" displayFolder="" count="0" memberValueDatatype="5" unbalanced="0"/>
    <cacheHierarchy uniqueName="[상반기수강현황].[수당]" caption="수당" attribute="1" defaultMemberUniqueName="[상반기수강현황].[수당].[All]" allUniqueName="[상반기수강현황].[수당].[All]" dimensionUniqueName="[상반기수강현황]" displayFolder="" count="0" memberValueDatatype="5" unbalanced="0"/>
    <cacheHierarchy uniqueName="[상반기수강현황].[세금]" caption="세금" attribute="1" defaultMemberUniqueName="[상반기수강현황].[세금].[All]" allUniqueName="[상반기수강현황].[세금].[All]" dimensionUniqueName="[상반기수강현황]" displayFolder="" count="0" memberValueDatatype="5" unbalanced="0"/>
    <cacheHierarchy uniqueName="[상반기수강현황].[실지급액]" caption="실지급액" attribute="1" defaultMemberUniqueName="[상반기수강현황].[실지급액].[All]" allUniqueName="[상반기수강현황].[실지급액].[All]" dimensionUniqueName="[상반기수강현황]" displayFolder="" count="0" memberValueDatatype="5" unbalanced="0"/>
    <cacheHierarchy uniqueName="[Measures].[__XL_Count 상반기수강현황]" caption="__XL_Count 상반기수강현황" measure="1" displayFolder="" measureGroup="상반기수강현황" count="0" hidden="1"/>
    <cacheHierarchy uniqueName="[Measures].[__No measures defined]" caption="__No measures defined" measure="1" displayFolder="" count="0" hidden="1"/>
    <cacheHierarchy uniqueName="[Measures].[합계: 월급여액]" caption="합계: 월급여액" measure="1" displayFolder="" measureGroup="상반기수강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평균: 월급여액]" caption="평균: 월급여액" measure="1" displayFolder="" measureGroup="상반기수강현황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개수: 월급여액]" caption="개수: 월급여액" measure="1" displayFolder="" measureGroup="상반기수강현황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개수: 강사명]" caption="개수: 강사명" measure="1" displayFolder="" measureGroup="상반기수강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상반기수강현황" uniqueName="[상반기수강현황]" caption="상반기수강현황"/>
  </dimensions>
  <measureGroups count="1">
    <measureGroup name="상반기수강현황" caption="상반기수강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7C2B5B7-0A0A-4330-B7C4-FE25514290C6}" name="피벗 테이블1" cacheId="0" applyNumberFormats="0" applyBorderFormats="0" applyFontFormats="0" applyPatternFormats="0" applyAlignmentFormats="0" applyWidthHeightFormats="1" dataCaption="값" updatedVersion="7" minRefreshableVersion="3" useAutoFormatting="1" subtotalHiddenItems="1" itemPrintTitles="1" createdVersion="7" indent="0" compact="0" compactData="0" multipleFieldFilters="0">
  <location ref="A2:D14" firstHeaderRow="0" firstDataRow="1" firstDataCol="2"/>
  <pivotFields count="4">
    <pivotField axis="axisRow" compact="0" allDrilled="1" outline="0" subtotalTop="0" showAll="0" dataSourceSort="1" defaultAttributeDrillState="1">
      <items count="3">
        <item x="0"/>
        <item x="1"/>
        <item t="default"/>
      </items>
    </pivotField>
    <pivotField axis="axisRow" compact="0" allDrilled="1" outline="0" subtotalTop="0" showAll="0" sortType="descending" defaultSubtotal="0" defaultAttributeDrillState="1">
      <items count="7">
        <item x="0"/>
        <item x="1"/>
        <item x="2"/>
        <item x="3"/>
        <item x="4"/>
        <item x="5"/>
        <item x="6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1"/>
  </rowFields>
  <rowItems count="12">
    <i>
      <x/>
      <x v="2"/>
    </i>
    <i r="1">
      <x v="3"/>
    </i>
    <i r="1">
      <x v="1"/>
    </i>
    <i r="1">
      <x v="4"/>
    </i>
    <i r="1">
      <x/>
    </i>
    <i t="default">
      <x/>
    </i>
    <i>
      <x v="1"/>
      <x v="5"/>
    </i>
    <i r="1">
      <x v="6"/>
    </i>
    <i r="1">
      <x/>
    </i>
    <i r="1">
      <x v="1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3" subtotal="count" baseField="1" baseItem="2"/>
    <dataField name="합계: 월급여액" fld="2" showDataAs="percentOfTotal" baseField="0" baseItem="0" numFmtId="10"/>
  </dataFields>
  <pivotHierarchies count="17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인원수"/>
  </pivotHierarchies>
  <pivotTableStyleInfo name="PivotStyleMedium9" showRowHeaders="1" showColHeaders="1" showRowStripes="0" showColStripes="0" showLastColumn="1"/>
  <rowHierarchiesUsage count="2">
    <rowHierarchyUsage hierarchyUsage="3"/>
    <rowHierarchyUsage hierarchyUsage="2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문화센터">
        <x15:activeTabTopLevelEntity name="[상반기수강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38"/>
  <sheetViews>
    <sheetView workbookViewId="0">
      <selection activeCell="M16" sqref="M16"/>
    </sheetView>
  </sheetViews>
  <sheetFormatPr defaultRowHeight="16.5" x14ac:dyDescent="0.3"/>
  <cols>
    <col min="1" max="1" width="7.875" bestFit="1" customWidth="1"/>
    <col min="2" max="2" width="11" bestFit="1" customWidth="1"/>
    <col min="3" max="3" width="11.75" bestFit="1" customWidth="1"/>
    <col min="4" max="4" width="9.375" bestFit="1" customWidth="1"/>
    <col min="5" max="5" width="10.875" bestFit="1" customWidth="1"/>
    <col min="8" max="8" width="11.625" bestFit="1" customWidth="1"/>
    <col min="9" max="10" width="10.125" bestFit="1" customWidth="1"/>
    <col min="11" max="11" width="11.625" bestFit="1" customWidth="1"/>
  </cols>
  <sheetData>
    <row r="2" spans="1:1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3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3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3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3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3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3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3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3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3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3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3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3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3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3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3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3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3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3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3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3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3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3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3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3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3">
      <c r="A28" t="s">
        <v>76</v>
      </c>
    </row>
    <row r="29" spans="1:11" x14ac:dyDescent="0.3">
      <c r="A29" t="b">
        <f>OR($K3&gt;=LARGE($K$3:$K$26,3),$K3&lt;=SMALL($K$3:$K$26,3))</f>
        <v>0</v>
      </c>
    </row>
    <row r="31" spans="1:11" x14ac:dyDescent="0.3">
      <c r="A31" s="1" t="s">
        <v>0</v>
      </c>
      <c r="B31" s="1" t="s">
        <v>2</v>
      </c>
      <c r="C31" s="1" t="s">
        <v>3</v>
      </c>
      <c r="D31" s="1" t="s">
        <v>8</v>
      </c>
      <c r="E31" s="1" t="s">
        <v>10</v>
      </c>
    </row>
    <row r="32" spans="1:11" x14ac:dyDescent="0.3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3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3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3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3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3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3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AND($D3="여",$C3&lt;&gt;"발레",$C3&lt;&gt;"네일아트")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workbookViewId="0">
      <selection activeCell="L13" sqref="L13"/>
    </sheetView>
  </sheetViews>
  <sheetFormatPr defaultRowHeight="16.5" x14ac:dyDescent="0.3"/>
  <cols>
    <col min="3" max="3" width="11" bestFit="1" customWidth="1"/>
    <col min="7" max="7" width="11" bestFit="1" customWidth="1"/>
    <col min="8" max="9" width="13.75" bestFit="1" customWidth="1"/>
    <col min="10" max="10" width="10.875" bestFit="1" customWidth="1"/>
  </cols>
  <sheetData>
    <row r="2" spans="1:10" x14ac:dyDescent="0.3">
      <c r="A2" t="s">
        <v>66</v>
      </c>
    </row>
    <row r="3" spans="1:10" x14ac:dyDescent="0.3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3">
      <c r="A4" s="1" t="s">
        <v>42</v>
      </c>
      <c r="B4" s="1" t="s">
        <v>43</v>
      </c>
      <c r="C4" s="1" t="s">
        <v>26</v>
      </c>
      <c r="D4" s="5" t="str">
        <f>IF(MID($B4,3,1)="1","남","여")</f>
        <v>여</v>
      </c>
      <c r="E4" s="2">
        <v>18</v>
      </c>
      <c r="F4" s="2">
        <v>2</v>
      </c>
      <c r="G4" s="2">
        <v>20</v>
      </c>
      <c r="H4" s="6">
        <v>1600000</v>
      </c>
      <c r="I4" s="6">
        <f>MAX($H4*VLOOKUP($E4,$A$32:$E$36,MATCH($F4*$G4,$B$31:$E$31,1)+1,TRUE),100000)</f>
        <v>100000</v>
      </c>
      <c r="J4" s="6" t="str" cm="1">
        <f t="array" ref="J4">fn보너스(E4,F4,G4)</f>
        <v/>
      </c>
    </row>
    <row r="5" spans="1:10" x14ac:dyDescent="0.3">
      <c r="A5" s="1" t="s">
        <v>44</v>
      </c>
      <c r="B5" s="1" t="s">
        <v>45</v>
      </c>
      <c r="C5" s="1" t="s">
        <v>13</v>
      </c>
      <c r="D5" s="5" t="str">
        <f t="shared" ref="D5:D27" si="0">IF(MID($B5,3,1)="1","남","여")</f>
        <v>남</v>
      </c>
      <c r="E5" s="2">
        <v>63</v>
      </c>
      <c r="F5" s="2">
        <v>3</v>
      </c>
      <c r="G5" s="2">
        <v>18</v>
      </c>
      <c r="H5" s="6">
        <v>2860000</v>
      </c>
      <c r="I5" s="6">
        <f t="shared" ref="I5:I27" si="1">MAX($H5*VLOOKUP($E5,$A$32:$E$36,MATCH($F5*$G5,$B$31:$E$31,1)+1,TRUE),100000)</f>
        <v>286000</v>
      </c>
      <c r="J5" s="6" t="str" cm="1">
        <f t="array" ref="J5">fn보너스(E5,F5,G5)</f>
        <v/>
      </c>
    </row>
    <row r="6" spans="1:10" x14ac:dyDescent="0.3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>
        <f t="shared" si="1"/>
        <v>100000</v>
      </c>
      <c r="J6" s="6" t="str" cm="1">
        <f t="array" ref="J6">fn보너스(E6,F6,G6)</f>
        <v/>
      </c>
    </row>
    <row r="7" spans="1:10" x14ac:dyDescent="0.3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>
        <f t="shared" si="1"/>
        <v>480000</v>
      </c>
      <c r="J7" s="6" cm="1">
        <f t="array" ref="J7">fn보너스(E7,F7,G7)</f>
        <v>200000</v>
      </c>
    </row>
    <row r="8" spans="1:10" x14ac:dyDescent="0.3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>
        <f t="shared" si="1"/>
        <v>300000</v>
      </c>
      <c r="J8" s="6" cm="1">
        <f t="array" ref="J8">fn보너스(E8,F8,G8)</f>
        <v>200000</v>
      </c>
    </row>
    <row r="9" spans="1:10" x14ac:dyDescent="0.3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>
        <f t="shared" si="1"/>
        <v>168000.00000000003</v>
      </c>
      <c r="J9" s="6" t="str" cm="1">
        <f t="array" ref="J9">fn보너스(E9,F9,G9)</f>
        <v/>
      </c>
    </row>
    <row r="10" spans="1:10" x14ac:dyDescent="0.3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>
        <f t="shared" si="1"/>
        <v>100000</v>
      </c>
      <c r="J10" s="6" t="str" cm="1">
        <f t="array" ref="J10">fn보너스(E10,F10,G10)</f>
        <v/>
      </c>
    </row>
    <row r="11" spans="1:10" x14ac:dyDescent="0.3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>
        <f t="shared" si="1"/>
        <v>288000</v>
      </c>
      <c r="J11" s="6" cm="1">
        <f t="array" ref="J11">fn보너스(E11,F11,G11)</f>
        <v>200000</v>
      </c>
    </row>
    <row r="12" spans="1:10" x14ac:dyDescent="0.3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>
        <f t="shared" si="1"/>
        <v>100000</v>
      </c>
      <c r="J12" s="6" t="str" cm="1">
        <f t="array" ref="J12">fn보너스(E12,F12,G12)</f>
        <v/>
      </c>
    </row>
    <row r="13" spans="1:10" x14ac:dyDescent="0.3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>
        <f t="shared" si="1"/>
        <v>168000.00000000003</v>
      </c>
      <c r="J13" s="6" t="str" cm="1">
        <f t="array" ref="J13">fn보너스(E13,F13,G13)</f>
        <v/>
      </c>
    </row>
    <row r="14" spans="1:10" x14ac:dyDescent="0.3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>
        <f t="shared" si="1"/>
        <v>100000</v>
      </c>
      <c r="J14" s="6" t="str" cm="1">
        <f t="array" ref="J14">fn보너스(E14,F14,G14)</f>
        <v/>
      </c>
    </row>
    <row r="15" spans="1:10" x14ac:dyDescent="0.3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>
        <f t="shared" si="1"/>
        <v>151200</v>
      </c>
      <c r="J15" s="6" t="str" cm="1">
        <f t="array" ref="J15">fn보너스(E15,F15,G15)</f>
        <v/>
      </c>
    </row>
    <row r="16" spans="1:10" x14ac:dyDescent="0.3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>
        <f t="shared" si="1"/>
        <v>100000</v>
      </c>
      <c r="J16" s="6" t="str" cm="1">
        <f t="array" ref="J16">fn보너스(E16,F16,G16)</f>
        <v/>
      </c>
    </row>
    <row r="17" spans="1:10" x14ac:dyDescent="0.3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>
        <f t="shared" si="1"/>
        <v>100000</v>
      </c>
      <c r="J17" s="6" t="str" cm="1">
        <f t="array" ref="J17">fn보너스(E17,F17,G17)</f>
        <v/>
      </c>
    </row>
    <row r="18" spans="1:10" x14ac:dyDescent="0.3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>
        <f t="shared" si="1"/>
        <v>100000</v>
      </c>
      <c r="J18" s="6" t="str" cm="1">
        <f t="array" ref="J18">fn보너스(E18,F18,G18)</f>
        <v/>
      </c>
    </row>
    <row r="19" spans="1:10" x14ac:dyDescent="0.3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>
        <f t="shared" si="1"/>
        <v>100000</v>
      </c>
      <c r="J19" s="6" t="str" cm="1">
        <f t="array" ref="J19">fn보너스(E19,F19,G19)</f>
        <v/>
      </c>
    </row>
    <row r="20" spans="1:10" x14ac:dyDescent="0.3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>
        <f t="shared" si="1"/>
        <v>120000</v>
      </c>
      <c r="J20" s="6" t="str" cm="1">
        <f t="array" ref="J20">fn보너스(E20,F20,G20)</f>
        <v/>
      </c>
    </row>
    <row r="21" spans="1:10" x14ac:dyDescent="0.3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>
        <f t="shared" si="1"/>
        <v>380000</v>
      </c>
      <c r="J21" s="6" t="str" cm="1">
        <f t="array" ref="J21">fn보너스(E21,F21,G21)</f>
        <v/>
      </c>
    </row>
    <row r="22" spans="1:10" x14ac:dyDescent="0.3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>
        <f t="shared" si="1"/>
        <v>100000</v>
      </c>
      <c r="J22" s="6" t="str" cm="1">
        <f t="array" ref="J22">fn보너스(E22,F22,G22)</f>
        <v/>
      </c>
    </row>
    <row r="23" spans="1:10" x14ac:dyDescent="0.3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>
        <f t="shared" si="1"/>
        <v>480000</v>
      </c>
      <c r="J23" s="6" cm="1">
        <f t="array" ref="J23">fn보너스(E23,F23,G23)</f>
        <v>200000</v>
      </c>
    </row>
    <row r="24" spans="1:10" x14ac:dyDescent="0.3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>
        <f t="shared" si="1"/>
        <v>100000</v>
      </c>
      <c r="J24" s="6" t="str" cm="1">
        <f t="array" ref="J24">fn보너스(E24,F24,G24)</f>
        <v/>
      </c>
    </row>
    <row r="25" spans="1:10" x14ac:dyDescent="0.3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>
        <f t="shared" si="1"/>
        <v>360000</v>
      </c>
      <c r="J25" s="6" t="str" cm="1">
        <f t="array" ref="J25">fn보너스(E25,F25,G25)</f>
        <v/>
      </c>
    </row>
    <row r="26" spans="1:10" x14ac:dyDescent="0.3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>
        <f t="shared" si="1"/>
        <v>360000</v>
      </c>
      <c r="J26" s="6" t="str" cm="1">
        <f t="array" ref="J26">fn보너스(E26,F26,G26)</f>
        <v/>
      </c>
    </row>
    <row r="27" spans="1:10" x14ac:dyDescent="0.3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>
        <f t="shared" si="1"/>
        <v>720000</v>
      </c>
      <c r="J27" s="6" cm="1">
        <f t="array" ref="J27">fn보너스(E27,F27,G27)</f>
        <v>200000</v>
      </c>
    </row>
    <row r="29" spans="1:10" x14ac:dyDescent="0.3">
      <c r="A29" t="s">
        <v>68</v>
      </c>
      <c r="G29" t="s">
        <v>69</v>
      </c>
    </row>
    <row r="30" spans="1:10" x14ac:dyDescent="0.3">
      <c r="B30" s="16" t="s">
        <v>70</v>
      </c>
      <c r="C30" s="17"/>
      <c r="D30" s="17"/>
      <c r="E30" s="18"/>
      <c r="G30" s="1" t="s">
        <v>2</v>
      </c>
      <c r="H30" s="4" t="s">
        <v>71</v>
      </c>
      <c r="I30" s="4" t="s">
        <v>72</v>
      </c>
    </row>
    <row r="31" spans="1:10" x14ac:dyDescent="0.3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TEXT(SUM(($C$4:$C$27=$G31)*($E$4:$E$27)),"#명")</f>
        <v>120명</v>
      </c>
      <c r="I31" s="6">
        <f>IFERROR(AVERAGEIFS($H$4:$H$27,$C$4:$C$27,$G31,$E$4:$E$27,"&gt;=50"),"")</f>
        <v>4800000</v>
      </c>
    </row>
    <row r="32" spans="1:10" x14ac:dyDescent="0.3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TEXT(SUM(($C$4:$C$27=$G32)*($E$4:$E$27)),"#명")</f>
        <v>117명</v>
      </c>
      <c r="I32" s="6">
        <f t="shared" ref="I32:I37" si="2">IFERROR(AVERAGEIFS($H$4:$H$27,$C$4:$C$27,$G32,$E$4:$E$27,"&gt;=50"),"")</f>
        <v>4000000</v>
      </c>
    </row>
    <row r="33" spans="1:9" x14ac:dyDescent="0.3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TEXT(SUM(($C$4:$C$27=$G33)*($E$4:$E$27)),"#명")</f>
        <v>126명</v>
      </c>
      <c r="I33" s="6" t="str">
        <f t="shared" si="2"/>
        <v/>
      </c>
    </row>
    <row r="34" spans="1:9" x14ac:dyDescent="0.3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TEXT(SUM(($C$4:$C$27=$G34)*($E$4:$E$27)),"#명")</f>
        <v>259명</v>
      </c>
      <c r="I34" s="6">
        <f t="shared" si="2"/>
        <v>2633333.3333333335</v>
      </c>
    </row>
    <row r="35" spans="1:9" x14ac:dyDescent="0.3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TEXT(SUM(($C$4:$C$27=$G35)*($E$4:$E$27)),"#명")</f>
        <v>218명</v>
      </c>
      <c r="I35" s="6">
        <f t="shared" si="2"/>
        <v>3800000</v>
      </c>
    </row>
    <row r="36" spans="1:9" x14ac:dyDescent="0.3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TEXT(SUM(($C$4:$C$27=$G36)*($E$4:$E$27)),"#명")</f>
        <v>314명</v>
      </c>
      <c r="I36" s="6">
        <f t="shared" si="2"/>
        <v>2846666.6666666665</v>
      </c>
    </row>
    <row r="37" spans="1:9" x14ac:dyDescent="0.3">
      <c r="G37" s="1" t="s">
        <v>63</v>
      </c>
      <c r="H37" s="1" t="str">
        <f t="array" ref="H37">TEXT(SUM(($C$4:$C$27=$G37)*($E$4:$E$27)),"#명")</f>
        <v>42명</v>
      </c>
      <c r="I37" s="6" t="str">
        <f t="shared" si="2"/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workbookViewId="0">
      <selection activeCell="H9" sqref="H9"/>
    </sheetView>
  </sheetViews>
  <sheetFormatPr defaultRowHeight="16.5" x14ac:dyDescent="0.3"/>
  <cols>
    <col min="1" max="1" width="7.5" bestFit="1" customWidth="1"/>
    <col min="2" max="2" width="11.25" bestFit="1" customWidth="1"/>
    <col min="3" max="3" width="7.375" bestFit="1" customWidth="1"/>
    <col min="4" max="4" width="14.5" bestFit="1" customWidth="1"/>
  </cols>
  <sheetData>
    <row r="2" spans="1:4" x14ac:dyDescent="0.3">
      <c r="A2" s="12" t="s">
        <v>3</v>
      </c>
      <c r="B2" s="12" t="s">
        <v>2</v>
      </c>
      <c r="C2" t="s">
        <v>81</v>
      </c>
      <c r="D2" t="s">
        <v>78</v>
      </c>
    </row>
    <row r="3" spans="1:4" x14ac:dyDescent="0.3">
      <c r="A3" t="s">
        <v>18</v>
      </c>
      <c r="B3" t="s">
        <v>13</v>
      </c>
      <c r="C3" s="13">
        <v>4</v>
      </c>
      <c r="D3" s="14">
        <v>0.15552523874488403</v>
      </c>
    </row>
    <row r="4" spans="1:4" x14ac:dyDescent="0.3">
      <c r="B4" t="s">
        <v>17</v>
      </c>
      <c r="C4" s="13">
        <v>4</v>
      </c>
      <c r="D4" s="14">
        <v>0.1432469304229195</v>
      </c>
    </row>
    <row r="5" spans="1:4" x14ac:dyDescent="0.3">
      <c r="B5" t="s">
        <v>21</v>
      </c>
      <c r="C5" s="13">
        <v>1</v>
      </c>
      <c r="D5" s="14">
        <v>4.0927694406548434E-2</v>
      </c>
    </row>
    <row r="6" spans="1:4" x14ac:dyDescent="0.3">
      <c r="B6" t="s">
        <v>63</v>
      </c>
      <c r="C6" s="13">
        <v>1</v>
      </c>
      <c r="D6" s="14">
        <v>3.2742155525238743E-2</v>
      </c>
    </row>
    <row r="7" spans="1:4" x14ac:dyDescent="0.3">
      <c r="B7" t="s">
        <v>26</v>
      </c>
      <c r="C7" s="13">
        <v>1</v>
      </c>
      <c r="D7" s="14">
        <v>2.4556616643929059E-2</v>
      </c>
    </row>
    <row r="8" spans="1:4" x14ac:dyDescent="0.3">
      <c r="A8" t="s">
        <v>79</v>
      </c>
      <c r="C8" s="13">
        <v>11</v>
      </c>
      <c r="D8" s="14">
        <v>0.39699863574351979</v>
      </c>
    </row>
    <row r="9" spans="1:4" x14ac:dyDescent="0.3">
      <c r="A9" t="s">
        <v>14</v>
      </c>
      <c r="B9" t="s">
        <v>53</v>
      </c>
      <c r="C9" s="13">
        <v>4</v>
      </c>
      <c r="D9" s="14">
        <v>0.208731241473397</v>
      </c>
    </row>
    <row r="10" spans="1:4" x14ac:dyDescent="0.3">
      <c r="B10" t="s">
        <v>35</v>
      </c>
      <c r="C10" s="13">
        <v>4</v>
      </c>
      <c r="D10" s="14">
        <v>0.165075034106412</v>
      </c>
    </row>
    <row r="11" spans="1:4" x14ac:dyDescent="0.3">
      <c r="B11" t="s">
        <v>26</v>
      </c>
      <c r="C11" s="13">
        <v>3</v>
      </c>
      <c r="D11" s="14">
        <v>0.13642564802182811</v>
      </c>
    </row>
    <row r="12" spans="1:4" x14ac:dyDescent="0.3">
      <c r="B12" t="s">
        <v>21</v>
      </c>
      <c r="C12" s="13">
        <v>2</v>
      </c>
      <c r="D12" s="14">
        <v>9.2769440654843105E-2</v>
      </c>
    </row>
    <row r="13" spans="1:4" x14ac:dyDescent="0.3">
      <c r="A13" t="s">
        <v>80</v>
      </c>
      <c r="C13" s="13">
        <v>13</v>
      </c>
      <c r="D13" s="14">
        <v>0.60300136425648021</v>
      </c>
    </row>
    <row r="14" spans="1:4" x14ac:dyDescent="0.3">
      <c r="A14" t="s">
        <v>77</v>
      </c>
      <c r="C14" s="13">
        <v>24</v>
      </c>
      <c r="D14" s="14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workbookViewId="0">
      <selection activeCell="D2" sqref="D2:G26"/>
    </sheetView>
  </sheetViews>
  <sheetFormatPr defaultRowHeight="16.5" x14ac:dyDescent="0.3"/>
  <cols>
    <col min="2" max="2" width="11" bestFit="1" customWidth="1"/>
    <col min="5" max="5" width="10.875" bestFit="1" customWidth="1"/>
    <col min="7" max="7" width="11" customWidth="1"/>
  </cols>
  <sheetData>
    <row r="2" spans="1:7" x14ac:dyDescent="0.3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3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3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3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3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3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3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3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3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3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3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3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3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3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3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3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3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3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3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3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3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3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3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3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 중에서 선택해야 합니다." promptTitle="입력" prompt="1은 남자_x000a_2는 여자" sqref="C3:C26" xr:uid="{CC31DD86-0A0D-4862-B0E1-D6486D72A6D8}">
      <formula1>"1,2"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zoomScaleNormal="100" workbookViewId="0">
      <selection activeCell="B35" sqref="B35"/>
    </sheetView>
  </sheetViews>
  <sheetFormatPr defaultRowHeight="16.5" x14ac:dyDescent="0.3"/>
  <cols>
    <col min="2" max="2" width="21.125" bestFit="1" customWidth="1"/>
    <col min="4" max="4" width="12.375" bestFit="1" customWidth="1"/>
  </cols>
  <sheetData>
    <row r="2" spans="2:4" x14ac:dyDescent="0.3">
      <c r="B2" t="s">
        <v>73</v>
      </c>
    </row>
    <row r="3" spans="2:4" x14ac:dyDescent="0.3">
      <c r="B3" s="1" t="s">
        <v>2</v>
      </c>
      <c r="C3" s="1" t="s">
        <v>4</v>
      </c>
      <c r="D3" s="1" t="s">
        <v>7</v>
      </c>
    </row>
    <row r="4" spans="2:4" x14ac:dyDescent="0.3">
      <c r="B4" s="1" t="s">
        <v>26</v>
      </c>
      <c r="C4" s="2">
        <v>18</v>
      </c>
      <c r="D4" s="9">
        <v>1600000</v>
      </c>
    </row>
    <row r="5" spans="2:4" x14ac:dyDescent="0.3">
      <c r="B5" s="1" t="s">
        <v>21</v>
      </c>
      <c r="C5" s="2">
        <v>42</v>
      </c>
      <c r="D5" s="9">
        <v>2400000</v>
      </c>
    </row>
    <row r="6" spans="2:4" x14ac:dyDescent="0.3">
      <c r="B6" s="1" t="s">
        <v>53</v>
      </c>
      <c r="C6" s="2">
        <v>21</v>
      </c>
      <c r="D6" s="9">
        <v>2400000</v>
      </c>
    </row>
    <row r="7" spans="2:4" x14ac:dyDescent="0.3">
      <c r="B7" s="1" t="s">
        <v>13</v>
      </c>
      <c r="C7" s="2">
        <v>63</v>
      </c>
      <c r="D7" s="9">
        <v>2860000</v>
      </c>
    </row>
    <row r="8" spans="2:4" x14ac:dyDescent="0.3">
      <c r="B8" s="1" t="s">
        <v>35</v>
      </c>
      <c r="C8" s="2">
        <v>26</v>
      </c>
      <c r="D8" s="9">
        <v>1280000</v>
      </c>
    </row>
    <row r="9" spans="2:4" x14ac:dyDescent="0.3">
      <c r="B9" s="1" t="s">
        <v>17</v>
      </c>
      <c r="C9" s="2">
        <v>69</v>
      </c>
      <c r="D9" s="9">
        <v>3000000</v>
      </c>
    </row>
    <row r="10" spans="2:4" x14ac:dyDescent="0.3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K11" sqref="K11"/>
    </sheetView>
  </sheetViews>
  <sheetFormatPr defaultRowHeight="16.5" x14ac:dyDescent="0.3"/>
  <cols>
    <col min="1" max="1" width="7.125" bestFit="1" customWidth="1"/>
    <col min="2" max="2" width="11" bestFit="1" customWidth="1"/>
    <col min="3" max="3" width="5.25" bestFit="1" customWidth="1"/>
    <col min="7" max="7" width="10.875" bestFit="1" customWidth="1"/>
    <col min="8" max="8" width="1.75" customWidth="1"/>
    <col min="9" max="9" width="10.75" customWidth="1"/>
  </cols>
  <sheetData>
    <row r="1" spans="1:7" x14ac:dyDescent="0.3">
      <c r="A1" t="s">
        <v>66</v>
      </c>
    </row>
    <row r="2" spans="1:7" x14ac:dyDescent="0.3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1" t="s">
        <v>51</v>
      </c>
      <c r="B3" s="2" t="s">
        <v>53</v>
      </c>
      <c r="C3" s="15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3">
      <c r="A4" s="1" t="s">
        <v>54</v>
      </c>
      <c r="B4" s="2" t="s">
        <v>53</v>
      </c>
      <c r="C4" s="15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3">
      <c r="A5" s="1" t="s">
        <v>56</v>
      </c>
      <c r="B5" s="2" t="s">
        <v>53</v>
      </c>
      <c r="C5" s="15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3">
      <c r="A6" s="1" t="s">
        <v>58</v>
      </c>
      <c r="B6" s="2" t="s">
        <v>13</v>
      </c>
      <c r="C6" s="15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3">
      <c r="A7" s="1" t="s">
        <v>11</v>
      </c>
      <c r="B7" s="2" t="s">
        <v>13</v>
      </c>
      <c r="C7" s="15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3">
      <c r="A8" s="1" t="s">
        <v>15</v>
      </c>
      <c r="B8" s="2" t="s">
        <v>17</v>
      </c>
      <c r="C8" s="15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3">
      <c r="A9" s="1" t="s">
        <v>19</v>
      </c>
      <c r="B9" s="2" t="s">
        <v>21</v>
      </c>
      <c r="C9" s="15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3">
      <c r="A10" s="1" t="s">
        <v>22</v>
      </c>
      <c r="B10" s="2" t="s">
        <v>21</v>
      </c>
      <c r="C10" s="15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3">
      <c r="A11" s="1" t="s">
        <v>24</v>
      </c>
      <c r="B11" s="2" t="s">
        <v>26</v>
      </c>
      <c r="C11" s="15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3">
      <c r="A12" s="1" t="s">
        <v>31</v>
      </c>
      <c r="B12" s="2" t="s">
        <v>17</v>
      </c>
      <c r="C12" s="15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3">
      <c r="A13" s="1" t="s">
        <v>33</v>
      </c>
      <c r="B13" s="2" t="s">
        <v>35</v>
      </c>
      <c r="C13" s="15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3">
      <c r="A14" s="1" t="s">
        <v>36</v>
      </c>
      <c r="B14" s="2" t="s">
        <v>17</v>
      </c>
      <c r="C14" s="15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3">
      <c r="A15" s="1" t="s">
        <v>38</v>
      </c>
      <c r="B15" s="2" t="s">
        <v>35</v>
      </c>
      <c r="C15" s="15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3">
      <c r="A16" s="1" t="s">
        <v>40</v>
      </c>
      <c r="B16" s="2" t="s">
        <v>26</v>
      </c>
      <c r="C16" s="15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3">
      <c r="A17" s="1" t="s">
        <v>42</v>
      </c>
      <c r="B17" s="2" t="s">
        <v>26</v>
      </c>
      <c r="C17" s="15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3">
      <c r="A18" s="1" t="s">
        <v>44</v>
      </c>
      <c r="B18" s="2" t="s">
        <v>13</v>
      </c>
      <c r="C18" s="15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3">
      <c r="A19" s="1" t="s">
        <v>27</v>
      </c>
      <c r="B19" s="2" t="s">
        <v>17</v>
      </c>
      <c r="C19" s="15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3">
      <c r="A20" s="1" t="s">
        <v>29</v>
      </c>
      <c r="B20" s="2" t="s">
        <v>26</v>
      </c>
      <c r="C20" s="15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3">
      <c r="A21" s="1" t="s">
        <v>46</v>
      </c>
      <c r="B21" s="2" t="s">
        <v>13</v>
      </c>
      <c r="C21" s="15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3">
      <c r="A22" s="1" t="s">
        <v>47</v>
      </c>
      <c r="B22" s="2" t="s">
        <v>35</v>
      </c>
      <c r="C22" s="15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3">
      <c r="A23" s="1" t="s">
        <v>49</v>
      </c>
      <c r="B23" s="2" t="s">
        <v>21</v>
      </c>
      <c r="C23" s="15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3">
      <c r="A24" s="1" t="s">
        <v>60</v>
      </c>
      <c r="B24" s="2" t="s">
        <v>35</v>
      </c>
      <c r="C24" s="15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3">
      <c r="A25" s="1" t="s">
        <v>61</v>
      </c>
      <c r="B25" s="2" t="s">
        <v>63</v>
      </c>
      <c r="C25" s="15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3">
      <c r="A26" s="1" t="s">
        <v>64</v>
      </c>
      <c r="B26" s="2" t="s">
        <v>53</v>
      </c>
      <c r="C26" s="15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{CC11B2CF-CC21-4DB9-A8F5-69EE8477F76D}</x14:id>
        </ext>
      </extLst>
    </cfRule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{03AA8833-FCEC-4741-8325-842A68D147A2}</x14:id>
        </ext>
      </extLst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5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C11B2CF-CC21-4DB9-A8F5-69EE8477F76D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14:cfRule type="dataBar" id="{03AA8833-FCEC-4741-8325-842A68D147A2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tabSelected="1" workbookViewId="0">
      <selection activeCell="K18" sqref="K18"/>
    </sheetView>
  </sheetViews>
  <sheetFormatPr defaultRowHeight="16.5" x14ac:dyDescent="0.3"/>
  <cols>
    <col min="3" max="3" width="11" bestFit="1" customWidth="1"/>
    <col min="8" max="8" width="10.875" bestFit="1" customWidth="1"/>
  </cols>
  <sheetData>
    <row r="1" spans="1:8" x14ac:dyDescent="0.3">
      <c r="A1" t="s">
        <v>66</v>
      </c>
    </row>
    <row r="2" spans="1:8" x14ac:dyDescent="0.3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3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3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3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3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3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3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3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3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3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3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3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3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3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3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3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3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3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3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3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3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3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3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3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정현수</cp:lastModifiedBy>
  <dcterms:created xsi:type="dcterms:W3CDTF">2023-08-09T00:13:15Z</dcterms:created>
  <dcterms:modified xsi:type="dcterms:W3CDTF">2024-09-09T09:41:42Z</dcterms:modified>
</cp:coreProperties>
</file>