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123al\OneDrive\바탕 화면\시나공 1급 실기\02 최신기출유형\06회\"/>
    </mc:Choice>
  </mc:AlternateContent>
  <xr:revisionPtr revIDLastSave="0" documentId="13_ncr:1_{FA4CE3D1-E6F8-4820-A645-0322F1ACC810}" xr6:coauthVersionLast="47" xr6:coauthVersionMax="47" xr10:uidLastSave="{00000000-0000-0000-0000-000000000000}"/>
  <bookViews>
    <workbookView xWindow="-96" yWindow="0" windowWidth="11712" windowHeight="12336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10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  <definedName name="아시클로버정">'분석작업-2'!$G$4</definedName>
    <definedName name="할인율">'분석작업-2'!$G$2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1"/>
                <x16:calculatedTimeColumn columnName="등록일자(월 인덱스)" columnId="등록일자(월 인덱스)" contentType="monthsindex" isSelected="1"/>
                <x16:calculatedTimeColumn columnName="등록일자(월)" columnId="등록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2" i="3" l="1"/>
  <c r="F33" i="3" a="1"/>
  <c r="F33" i="3" s="1"/>
  <c r="G33" i="3" a="1"/>
  <c r="G33" i="3"/>
  <c r="H33" i="3" a="1"/>
  <c r="H33" i="3"/>
  <c r="F34" i="3" a="1"/>
  <c r="F34" i="3" s="1"/>
  <c r="G34" i="3" a="1"/>
  <c r="G34" i="3" s="1"/>
  <c r="H34" i="3" a="1"/>
  <c r="H34" i="3"/>
  <c r="F35" i="3" a="1"/>
  <c r="F35" i="3"/>
  <c r="G35" i="3" a="1"/>
  <c r="G35" i="3" s="1"/>
  <c r="H35" i="3" a="1"/>
  <c r="H35" i="3" s="1"/>
  <c r="G32" i="3" a="1"/>
  <c r="G32" i="3" s="1"/>
  <c r="H32" i="3" a="1"/>
  <c r="H32" i="3" s="1"/>
  <c r="F32" i="3" a="1"/>
  <c r="F32" i="3" s="1"/>
  <c r="H4" i="3" a="1"/>
  <c r="H4" i="3" s="1"/>
  <c r="H5" i="3" a="1"/>
  <c r="H5" i="3"/>
  <c r="H6" i="3" a="1"/>
  <c r="H6" i="3"/>
  <c r="H7" i="3" a="1"/>
  <c r="H7" i="3"/>
  <c r="H8" i="3" a="1"/>
  <c r="H8" i="3" s="1"/>
  <c r="H9" i="3" a="1"/>
  <c r="H9" i="3"/>
  <c r="H10" i="3" a="1"/>
  <c r="H10" i="3"/>
  <c r="H11" i="3" a="1"/>
  <c r="H11" i="3"/>
  <c r="H12" i="3" a="1"/>
  <c r="H12" i="3" s="1"/>
  <c r="H13" i="3" a="1"/>
  <c r="H13" i="3"/>
  <c r="H14" i="3" a="1"/>
  <c r="H14" i="3"/>
  <c r="H15" i="3" a="1"/>
  <c r="H15" i="3"/>
  <c r="H16" i="3" a="1"/>
  <c r="H16" i="3" s="1"/>
  <c r="H17" i="3" a="1"/>
  <c r="H17" i="3"/>
  <c r="H18" i="3" a="1"/>
  <c r="H18" i="3"/>
  <c r="H19" i="3" a="1"/>
  <c r="H19" i="3"/>
  <c r="H20" i="3" a="1"/>
  <c r="H20" i="3" s="1"/>
  <c r="H21" i="3" a="1"/>
  <c r="H21" i="3"/>
  <c r="H22" i="3" a="1"/>
  <c r="H22" i="3"/>
  <c r="H23" i="3" a="1"/>
  <c r="H23" i="3" s="1"/>
  <c r="H24" i="3" a="1"/>
  <c r="H24" i="3" s="1"/>
  <c r="H25" i="3" a="1"/>
  <c r="H25" i="3" s="1"/>
  <c r="H26" i="3" a="1"/>
  <c r="H26" i="3" s="1"/>
  <c r="H27" i="3" a="1"/>
  <c r="H27" i="3" s="1"/>
  <c r="H28" i="3" a="1"/>
  <c r="H28" i="3" s="1"/>
  <c r="H3" i="3" a="1"/>
  <c r="H3" i="3" s="1"/>
  <c r="E4" i="3" a="1"/>
  <c r="E4" i="3" s="1"/>
  <c r="E5" i="3" a="1"/>
  <c r="E5" i="3"/>
  <c r="E6" i="3" a="1"/>
  <c r="E6" i="3"/>
  <c r="E7" i="3" a="1"/>
  <c r="E7" i="3"/>
  <c r="E8" i="3" a="1"/>
  <c r="E8" i="3" s="1"/>
  <c r="E9" i="3" a="1"/>
  <c r="E9" i="3"/>
  <c r="E10" i="3" a="1"/>
  <c r="E10" i="3"/>
  <c r="E11" i="3" a="1"/>
  <c r="E11" i="3"/>
  <c r="E12" i="3" a="1"/>
  <c r="E12" i="3" s="1"/>
  <c r="E13" i="3" a="1"/>
  <c r="E13" i="3"/>
  <c r="E14" i="3" a="1"/>
  <c r="E14" i="3"/>
  <c r="E15" i="3" a="1"/>
  <c r="E15" i="3"/>
  <c r="E16" i="3" a="1"/>
  <c r="E16" i="3" s="1"/>
  <c r="E17" i="3" a="1"/>
  <c r="E17" i="3"/>
  <c r="E18" i="3" a="1"/>
  <c r="E18" i="3"/>
  <c r="E19" i="3" a="1"/>
  <c r="E19" i="3"/>
  <c r="E20" i="3" a="1"/>
  <c r="E20" i="3" s="1"/>
  <c r="E21" i="3" a="1"/>
  <c r="E21" i="3"/>
  <c r="E22" i="3" a="1"/>
  <c r="E22" i="3"/>
  <c r="E23" i="3" a="1"/>
  <c r="E23" i="3"/>
  <c r="E24" i="3" a="1"/>
  <c r="E24" i="3" s="1"/>
  <c r="E25" i="3" a="1"/>
  <c r="E25" i="3" s="1"/>
  <c r="E26" i="3" a="1"/>
  <c r="E26" i="3" s="1"/>
  <c r="E27" i="3" a="1"/>
  <c r="E27" i="3"/>
  <c r="E28" i="3" a="1"/>
  <c r="E28" i="3" s="1"/>
  <c r="E3" i="3" a="1"/>
  <c r="E3" i="3" s="1"/>
  <c r="A36" i="1"/>
  <c r="G4" i="5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B464612-721C-46BA-BA43-BC1818F50D63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559BD82D-D6FB-4C53-8077-A3F3E28CF76D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123al\OneDrive\바탕 화면\시나공 1급 실기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<sst xmlns="http://schemas.openxmlformats.org/spreadsheetml/2006/main" count="402" uniqueCount="213">
  <si>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</si>
  <si>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</si>
  <si>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</si>
  <si>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</si>
  <si>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</si>
  <si>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</si>
  <si>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</si>
  <si>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</si>
  <si>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</si>
  <si>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</si>
  <si>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</si>
  <si>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</si>
  <si>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</si>
  <si>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</si>
  <si>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</si>
  <si>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</si>
  <si>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</si>
  <si>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</si>
  <si>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</si>
  <si>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</si>
  <si>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</si>
  <si>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</si>
  <si>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</si>
  <si>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</si>
  <si>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</si>
  <si>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</si>
  <si>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</si>
  <si>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</si>
  <si>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</si>
  <si>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</si>
  <si>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</si>
  <si>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</si>
  <si>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</si>
  <si>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</si>
  <si>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</si>
  <si>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</si>
  <si>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</si>
  <si>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</si>
  <si>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</si>
  <si>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</si>
  <si>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</si>
  <si>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</si>
  <si>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</si>
  <si>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</si>
  <si>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</si>
  <si>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</si>
  <si>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</si>
  <si>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</si>
  <si>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</si>
  <si>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</si>
  <si>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</si>
  <si>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</si>
  <si>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</si>
  <si>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</si>
  <si>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</si>
  <si>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</si>
  <si>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</si>
  <si>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</si>
  <si>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</si>
  <si>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</si>
  <si>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</si>
  <si>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</si>
  <si>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</si>
  <si>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</si>
  <si>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</si>
  <si>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</si>
  <si>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</si>
  <si>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</si>
  <si>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</si>
  <si>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</si>
  <si>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</si>
  <si>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</si>
  <si>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</si>
  <si>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</si>
  <si>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</si>
  <si>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</si>
  <si>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</si>
  <si>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</si>
  <si>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</si>
  <si>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</si>
  <si>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</si>
  <si>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</si>
  <si>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</si>
  <si>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</si>
  <si>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</si>
  <si>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</si>
  <si>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</si>
  <si>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</si>
  <si>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</si>
  <si>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</si>
  <si>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</si>
  <si>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</si>
  <si>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</si>
  <si>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</si>
  <si>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</si>
  <si>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</si>
  <si>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</si>
  <si>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</si>
  <si>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</si>
  <si>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</si>
  <si>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</si>
  <si>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</si>
  <si>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</si>
  <si>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</si>
  <si>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</si>
  <si>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</si>
  <si>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</si>
  <si>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</si>
  <si>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</si>
  <si>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</si>
  <si>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</si>
  <si>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</si>
  <si>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</si>
  <si>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</si>
  <si>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</si>
  <si>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</si>
  <si>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</si>
  <si>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</si>
  <si>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</si>
  <si>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</si>
  <si>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</si>
  <si>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</si>
  <si>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</si>
  <si>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</si>
  <si>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</si>
  <si>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</si>
  <si>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</si>
  <si>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</si>
  <si>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</si>
  <si>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</si>
  <si>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</si>
  <si>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</si>
  <si>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</si>
  <si>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</si>
  <si>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</si>
  <si>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</si>
  <si>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</si>
  <si>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</si>
  <si>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</si>
  <si>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</si>
  <si>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</si>
  <si>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</si>
  <si>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</si>
  <si>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</si>
  <si>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</si>
  <si>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</si>
  <si>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</si>
  <si>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</si>
  <si>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</si>
  <si>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</si>
  <si>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</si>
  <si>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</si>
  <si>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</si>
  <si>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</si>
  <si>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</si>
  <si>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</si>
  <si>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</si>
  <si>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</si>
  <si>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</si>
  <si>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</si>
  <si>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</si>
  <si>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</si>
  <si>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</si>
  <si>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</si>
  <si>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</si>
  <si>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</si>
  <si>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</si>
  <si>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</si>
  <si>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</si>
  <si>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</si>
  <si>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</si>
  <si>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</si>
  <si>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</si>
  <si>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</si>
  <si>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</si>
  <si>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</si>
  <si>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</si>
  <si>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</si>
  <si>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</si>
  <si>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</si>
  <si>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</si>
  <si>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</si>
  <si>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</si>
  <si>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</si>
  <si>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</si>
  <si>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</si>
  <si>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</si>
  <si>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</si>
  <si>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</si>
  <si>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</si>
  <si>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</si>
  <si>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</si>
  <si>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근화제약</t>
  </si>
  <si>
    <t>대화제약</t>
  </si>
  <si>
    <t>총합계</t>
  </si>
  <si>
    <t>2018</t>
  </si>
  <si>
    <t>2019</t>
  </si>
  <si>
    <t>2020</t>
  </si>
  <si>
    <t>평균: 실적</t>
  </si>
  <si>
    <t>평균: 단가</t>
  </si>
  <si>
    <t>등록일자(연도)</t>
  </si>
  <si>
    <t>값</t>
  </si>
  <si>
    <t>할인율 증가</t>
  </si>
  <si>
    <t>만든 사람 123al 날짜 2026-06-07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</si>
  <si>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</si>
  <si>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</si>
  <si>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</si>
  <si>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</si>
  <si>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</si>
  <si>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</si>
  <si>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</si>
  <si>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</si>
  <si>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만든 사람 123al 날짜 2026-06-07
수정한 사람 123al 날짜 2026-06-07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</si>
</sst>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9" fontId="0" fillId="0" borderId="0" xfId="0" applyNumberFormat="1">
      <alignment vertical="center"/>
    </xf>
    <xf numFmtId="41" fontId="0" fillId="0" borderId="9" xfId="0" applyNumberFormat="1" applyBorder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Border="1">
      <alignment vertical="center"/>
    </xf>
    <xf numFmtId="0" fontId="11" fillId="6" borderId="0" xfId="0" applyFont="1" applyFill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>
      <alignment vertical="center"/>
    </xf>
    <xf numFmtId="0" fontId="14" fillId="0" borderId="0" xfId="0" applyFont="1" applyAlignment="1">
      <alignment vertical="top" wrapText="1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10"/>
          </c:pictureOption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tx>
                <c:rich>
                  <a:bodyPr/>
                  <a:lstStyle/>
                  <a:p>
                    <a:r>
                      <a:rPr lang="en-US" altLang="ko-KR"/>
                      <a:t>185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26F4-4773-B07E-E95B50AB6BB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24415344"/>
        <c:axId val="424409104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424409104"/>
        <c:scaling>
          <c:orientation val="minMax"/>
        </c:scaling>
        <c:delete val="0"/>
        <c:axPos val="r"/>
        <c:numFmt formatCode="#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24415344"/>
        <c:crosses val="max"/>
        <c:crossBetween val="between"/>
        <c:dispUnits>
          <c:builtInUnit val="hundreds"/>
        </c:dispUnits>
      </c:valAx>
      <c:catAx>
        <c:axId val="4244153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24409104"/>
        <c:crosses val="autoZero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4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0077FF15-DEB8-E902-E122-C66ED4D77227}"/>
            </a:ext>
          </a:extLst>
        </xdr:cNvPr>
        <xdr:cNvSpPr/>
      </xdr:nvSpPr>
      <xdr:spPr>
        <a:xfrm>
          <a:off x="2446020" y="2430780"/>
          <a:ext cx="96012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C892DC2B-591B-5B97-CD56-2E236B9536EC}"/>
            </a:ext>
          </a:extLst>
        </xdr:cNvPr>
        <xdr:cNvSpPr/>
      </xdr:nvSpPr>
      <xdr:spPr>
        <a:xfrm>
          <a:off x="3406140" y="243078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123al" refreshedDate="46180.744661921293" backgroundQuery="1" createdVersion="8" refreshedVersion="8" minRefreshableVersion="3" recordCount="0" supportSubquery="1" supportAdvancedDrill="1" xr:uid="{ADD5EA83-926F-4140-AAF4-718D064337BD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실적]" caption="평균: 실적" numFmtId="0" hierarchy="12" level="32767"/>
    <cacheField name="[Measures].[평균: 단가]" caption="평균: 단가" numFmtId="0" hierarchy="13" level="32767"/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2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2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2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AF88C03-4213-41B6-9470-B789FD4A2B94}" name="피벗 테이블2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allDrilled="1" showAll="0" dataSourceSort="1" defaultSubtotal="0">
      <items count="3">
        <item x="0" e="0"/>
        <item x="1" e="0"/>
        <item x="2" e="0"/>
      </items>
    </pivotField>
    <pivotField dataField="1" compact="0" showAll="0" defaultSubtotal="0"/>
    <pivotField dataField="1" compact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2" subtotal="average" baseField="0" baseItem="5" numFmtId="176"/>
    <dataField name="평균: 단가" fld="3" subtotal="average" baseField="0" baseItem="5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47"/>
  <sheetViews>
    <sheetView zoomScaleNormal="100" workbookViewId="0">
      <selection activeCell="D6" sqref="D6"/>
    </sheetView>
  </sheetViews>
  <sheetFormatPr defaultRowHeight="17.399999999999999"/>
  <cols>
    <col min="2" max="2" width="25.5" customWidth="1"/>
    <col min="3" max="3" width="15.3984375" bestFit="1" customWidth="1"/>
    <col min="4" max="4" width="5.5" bestFit="1" customWidth="1"/>
    <col min="5" max="5" width="12.5" bestFit="1" customWidth="1"/>
    <col min="6" max="6" width="5.1992187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23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23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23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23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23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23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23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23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23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23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23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23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23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23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23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23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23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23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23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23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23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23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23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23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23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23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23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23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23">
        <v>42</v>
      </c>
      <c r="E33" s="2">
        <v>42861</v>
      </c>
      <c r="F33" s="1">
        <v>190</v>
      </c>
    </row>
    <row r="35" spans="1:6">
      <c r="A35" s="14" t="s">
        <v>191</v>
      </c>
    </row>
    <row r="36" spans="1:6">
      <c r="A36" t="b">
        <f>AND(MID($A3,4,1)*1 &gt;=5, OR(MONTH($E3)=3, MONTH($E3)=9))</f>
        <v>1</v>
      </c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</sheetData>
  <phoneticPr fontId="1" type="noConversion"/>
  <conditionalFormatting sqref="A3:F33">
    <cfRule type="expression" dxfId="0" priority="1">
      <formula>AND(RIGHT($A3,3)*1 &gt;= 160, $C3 &lt;&gt; "극동제약")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zoomScaleNormal="100" workbookViewId="0">
      <selection activeCell="B9" sqref="B9"/>
    </sheetView>
  </sheetViews>
  <sheetFormatPr defaultRowHeight="17.399999999999999"/>
  <cols>
    <col min="1" max="1" width="5.09765625" customWidth="1"/>
    <col min="2" max="2" width="31.89843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4">
        <v>150</v>
      </c>
    </row>
    <row r="6" spans="2:4">
      <c r="B6" s="7" t="s">
        <v>86</v>
      </c>
      <c r="C6" s="8">
        <v>42</v>
      </c>
      <c r="D6" s="24">
        <v>190</v>
      </c>
    </row>
    <row r="7" spans="2:4">
      <c r="B7" s="7" t="s">
        <v>48</v>
      </c>
      <c r="C7" s="8">
        <v>45</v>
      </c>
      <c r="D7" s="24">
        <v>139</v>
      </c>
    </row>
    <row r="8" spans="2:4">
      <c r="B8" s="7" t="s">
        <v>89</v>
      </c>
      <c r="C8" s="8">
        <v>159</v>
      </c>
      <c r="D8" s="24">
        <v>124</v>
      </c>
    </row>
    <row r="9" spans="2:4">
      <c r="B9" s="7" t="s">
        <v>90</v>
      </c>
      <c r="C9" s="8">
        <v>54</v>
      </c>
      <c r="D9" s="24">
        <v>129</v>
      </c>
    </row>
    <row r="10" spans="2:4">
      <c r="B10" s="7" t="s">
        <v>24</v>
      </c>
      <c r="C10" s="8">
        <v>120</v>
      </c>
      <c r="D10" s="24">
        <v>297</v>
      </c>
    </row>
    <row r="11" spans="2:4">
      <c r="B11" s="7" t="s">
        <v>91</v>
      </c>
      <c r="C11" s="8">
        <v>111</v>
      </c>
      <c r="D11" s="24">
        <v>268</v>
      </c>
    </row>
    <row r="12" spans="2:4">
      <c r="B12" s="7" t="s">
        <v>92</v>
      </c>
      <c r="C12" s="8">
        <v>4996</v>
      </c>
      <c r="D12" s="24">
        <v>118</v>
      </c>
    </row>
    <row r="13" spans="2:4">
      <c r="B13" s="7" t="s">
        <v>93</v>
      </c>
      <c r="C13" s="8">
        <v>15459</v>
      </c>
      <c r="D13" s="24">
        <v>134</v>
      </c>
    </row>
    <row r="14" spans="2:4">
      <c r="B14" s="7" t="s">
        <v>94</v>
      </c>
      <c r="C14" s="8">
        <v>448</v>
      </c>
      <c r="D14" s="24">
        <v>89</v>
      </c>
    </row>
    <row r="15" spans="2:4">
      <c r="B15" s="7" t="s">
        <v>77</v>
      </c>
      <c r="C15" s="8">
        <v>114</v>
      </c>
      <c r="D15" s="24">
        <v>118</v>
      </c>
    </row>
    <row r="16" spans="2:4">
      <c r="B16" s="7" t="s">
        <v>95</v>
      </c>
      <c r="C16" s="8">
        <v>441</v>
      </c>
      <c r="D16" s="24">
        <v>151</v>
      </c>
    </row>
    <row r="17" spans="2:4">
      <c r="B17" s="7" t="s">
        <v>96</v>
      </c>
      <c r="C17" s="8">
        <v>51</v>
      </c>
      <c r="D17" s="24">
        <v>89</v>
      </c>
    </row>
    <row r="18" spans="2:4">
      <c r="B18" s="7" t="s">
        <v>51</v>
      </c>
      <c r="C18" s="8">
        <v>82</v>
      </c>
      <c r="D18" s="24">
        <v>118</v>
      </c>
    </row>
    <row r="19" spans="2:4">
      <c r="B19" s="7" t="s">
        <v>97</v>
      </c>
      <c r="C19" s="8">
        <v>165</v>
      </c>
      <c r="D19" s="24">
        <v>165</v>
      </c>
    </row>
  </sheetData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abSelected="1" topLeftCell="C1" workbookViewId="0">
      <selection activeCell="I3" sqref="I3"/>
    </sheetView>
  </sheetViews>
  <sheetFormatPr defaultRowHeight="17.399999999999999"/>
  <cols>
    <col min="2" max="2" width="11.09765625" bestFit="1" customWidth="1"/>
    <col min="3" max="3" width="29.19921875" customWidth="1"/>
    <col min="4" max="4" width="10" customWidth="1"/>
    <col min="5" max="5" width="29.3984375" customWidth="1"/>
    <col min="6" max="6" width="9.3984375" bestFit="1" customWidth="1"/>
    <col min="7" max="7" width="7.09765625" bestFit="1" customWidth="1"/>
    <col min="8" max="8" width="12.3984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 t="array" ref="E3">IF(LEFT($C3,2) = LEFT($D3,2), SUBSTITUTE($C3, " ", "★",1), $C3)</f>
        <v>건웅★로딘정 100mg</v>
      </c>
      <c r="F3" s="11">
        <v>178000</v>
      </c>
      <c r="G3" s="1">
        <v>115</v>
      </c>
      <c r="H3" s="12" t="str">
        <f t="array" ref="H3">TEXT(IFERROR($F3*$G3, ""), "#,##0원")</f>
        <v>20,470,000원</v>
      </c>
      <c r="I3" s="1"/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array" ref="E4">IF(LEFT($C4,2) = LEFT($D4,2), SUBSTITUTE($C4, " ", "★",1), $C4)</f>
        <v>국제★구루메포민정 250mg</v>
      </c>
      <c r="F4" s="11">
        <v>59000</v>
      </c>
      <c r="G4" s="1">
        <v>129</v>
      </c>
      <c r="H4" s="12" t="str">
        <f t="array" ref="H4">TEXT(IFERROR($F4*$G4, ""), "#,##0원")</f>
        <v>7,611,000원</v>
      </c>
      <c r="I4" s="1"/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array" ref="E5">IF(LEFT($C5,2) = LEFT($D5,2), SUBSTITUTE($C5, " ", "★",1), $C5)</f>
        <v>경인★염화리소짐정 90mg</v>
      </c>
      <c r="F5" s="11">
        <v>52000</v>
      </c>
      <c r="G5" s="1">
        <v>118</v>
      </c>
      <c r="H5" s="12" t="str">
        <f t="array" ref="H5">TEXT(IFERROR($F5*$G5, ""), "#,##0원")</f>
        <v>6,136,000원</v>
      </c>
      <c r="I5" s="1"/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array" ref="E6">IF(LEFT($C6,2) = LEFT($D6,2), SUBSTITUTE($C6, " ", "★",1), $C6)</f>
        <v>경인★파모티딘정 40mg</v>
      </c>
      <c r="F6" s="11">
        <v>119000</v>
      </c>
      <c r="G6" s="1">
        <v>89</v>
      </c>
      <c r="H6" s="12" t="str">
        <f t="array" ref="H6">TEXT(IFERROR($F6*$G6, ""), "#,##0원")</f>
        <v>10,591,000원</v>
      </c>
      <c r="I6" s="1"/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array" ref="E7">IF(LEFT($C7,2) = LEFT($D7,2), SUBSTITUTE($C7, " ", "★",1), $C7)</f>
        <v>극동 테녹시캄정 20mg</v>
      </c>
      <c r="F7" s="11">
        <v>312000</v>
      </c>
      <c r="G7" s="1">
        <v>89</v>
      </c>
      <c r="H7" s="12" t="str">
        <f t="array" ref="H7">TEXT(IFERROR($F7*$G7, ""), "#,##0원")</f>
        <v>27,768,000원</v>
      </c>
      <c r="I7" s="1"/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array" ref="E8">IF(LEFT($C8,2) = LEFT($D8,2), SUBSTITUTE($C8, " ", "★",1), $C8)</f>
        <v>아시클로버정 200mg</v>
      </c>
      <c r="F8" s="11">
        <v>458000</v>
      </c>
      <c r="G8" s="1">
        <v>118</v>
      </c>
      <c r="H8" s="12" t="str">
        <f t="array" ref="H8">TEXT(IFERROR($F8*$G8, ""), "#,##0원")</f>
        <v>54,044,000원</v>
      </c>
      <c r="I8" s="1"/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array" ref="E9">IF(LEFT($C9,2) = LEFT($D9,2), SUBSTITUTE($C9, " ", "★",1), $C9)</f>
        <v>파모티딘정 20mg</v>
      </c>
      <c r="F9" s="11">
        <v>39000</v>
      </c>
      <c r="G9" s="1" t="s">
        <v>115</v>
      </c>
      <c r="H9" s="12" t="str">
        <f t="array" ref="H9">TEXT(IFERROR($F9*$G9, ""), "#,##0원")</f>
        <v/>
      </c>
      <c r="I9" s="1"/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array" ref="E10">IF(LEFT($C10,2) = LEFT($D10,2), SUBSTITUTE($C10, " ", "★",1), $C10)</f>
        <v>국제★각시원정 10mg</v>
      </c>
      <c r="F10" s="11">
        <v>42000</v>
      </c>
      <c r="G10" s="1">
        <v>190</v>
      </c>
      <c r="H10" s="12" t="str">
        <f t="array" ref="H10">TEXT(IFERROR($F10*$G10, ""), "#,##0원")</f>
        <v>7,980,000원</v>
      </c>
      <c r="I10" s="1"/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array" ref="E11">IF(LEFT($C11,2) = LEFT($D11,2), SUBSTITUTE($C11, " ", "★",1), $C11)</f>
        <v>염화리소짐정 90mg</v>
      </c>
      <c r="F11" s="11">
        <v>62000</v>
      </c>
      <c r="G11" s="1">
        <v>105</v>
      </c>
      <c r="H11" s="12" t="str">
        <f t="array" ref="H11">TEXT(IFERROR($F11*$G11, ""), "#,##0원")</f>
        <v>6,510,000원</v>
      </c>
      <c r="I11" s="1"/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array" ref="E12">IF(LEFT($C12,2) = LEFT($D12,2), SUBSTITUTE($C12, " ", "★",1), $C12)</f>
        <v>아테놀올정 100mg</v>
      </c>
      <c r="F12" s="11">
        <v>155000</v>
      </c>
      <c r="G12" s="1">
        <v>103</v>
      </c>
      <c r="H12" s="12" t="str">
        <f t="array" ref="H12">TEXT(IFERROR($F12*$G12, ""), "#,##0원")</f>
        <v>15,965,000원</v>
      </c>
      <c r="I12" s="1"/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array" ref="E13">IF(LEFT($C13,2) = LEFT($D13,2), SUBSTITUTE($C13, " ", "★",1), $C13)</f>
        <v>프로치온아미드정 250mg</v>
      </c>
      <c r="F13" s="11">
        <v>80000</v>
      </c>
      <c r="G13" s="1">
        <v>139</v>
      </c>
      <c r="H13" s="12" t="str">
        <f t="array" ref="H13">TEXT(IFERROR($F13*$G13, ""), "#,##0원")</f>
        <v>11,120,000원</v>
      </c>
      <c r="I13" s="1"/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array" ref="E14">IF(LEFT($C14,2) = LEFT($D14,2), SUBSTITUTE($C14, " ", "★",1), $C14)</f>
        <v>노플록사신정 100mg</v>
      </c>
      <c r="F14" s="11">
        <v>125000</v>
      </c>
      <c r="G14" s="1">
        <v>134</v>
      </c>
      <c r="H14" s="12" t="str">
        <f t="array" ref="H14">TEXT(IFERROR($F14*$G14, ""), "#,##0원")</f>
        <v>16,750,000원</v>
      </c>
      <c r="I14" s="1"/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array" ref="E15">IF(LEFT($C15,2) = LEFT($D15,2), SUBSTITUTE($C15, " ", "★",1), $C15)</f>
        <v>딜티아젬서방정 30mg</v>
      </c>
      <c r="F15" s="11">
        <v>53000</v>
      </c>
      <c r="G15" s="1">
        <v>151</v>
      </c>
      <c r="H15" s="12" t="str">
        <f t="array" ref="H15">TEXT(IFERROR($F15*$G15, ""), "#,##0원")</f>
        <v>8,003,000원</v>
      </c>
      <c r="I15" s="1"/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array" ref="E16">IF(LEFT($C16,2) = LEFT($D16,2), SUBSTITUTE($C16, " ", "★",1), $C16)</f>
        <v>로딘정 200mg</v>
      </c>
      <c r="F16" s="11">
        <v>235000</v>
      </c>
      <c r="G16" s="1">
        <v>151</v>
      </c>
      <c r="H16" s="12" t="str">
        <f t="array" ref="H16">TEXT(IFERROR($F16*$G16, ""), "#,##0원")</f>
        <v>35,485,000원</v>
      </c>
      <c r="I16" s="1"/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array" ref="E17">IF(LEFT($C17,2) = LEFT($D17,2), SUBSTITUTE($C17, " ", "★",1), $C17)</f>
        <v>염산라니티딘정 300mg</v>
      </c>
      <c r="F17" s="11">
        <v>242000</v>
      </c>
      <c r="G17" s="1">
        <v>115</v>
      </c>
      <c r="H17" s="12" t="str">
        <f t="array" ref="H17">TEXT(IFERROR($F17*$G17, ""), "#,##0원")</f>
        <v>27,830,000원</v>
      </c>
      <c r="I17" s="1"/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array" ref="E18">IF(LEFT($C18,2) = LEFT($D18,2), SUBSTITUTE($C18, " ", "★",1), $C18)</f>
        <v>딜티아젬서방정 90mg</v>
      </c>
      <c r="F18" s="11">
        <v>159000</v>
      </c>
      <c r="G18" s="1">
        <v>124</v>
      </c>
      <c r="H18" s="12" t="str">
        <f t="array" ref="H18">TEXT(IFERROR($F18*$G18, ""), "#,##0원")</f>
        <v>19,716,000원</v>
      </c>
      <c r="I18" s="1"/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array" ref="E19">IF(LEFT($C19,2) = LEFT($D19,2), SUBSTITUTE($C19, " ", "★",1), $C19)</f>
        <v>간필정 20mg</v>
      </c>
      <c r="F19" s="11">
        <v>161000</v>
      </c>
      <c r="G19" s="1">
        <v>126</v>
      </c>
      <c r="H19" s="12" t="str">
        <f t="array" ref="H19">TEXT(IFERROR($F19*$G19, ""), "#,##0원")</f>
        <v>20,286,000원</v>
      </c>
      <c r="I19" s="1"/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array" ref="E20">IF(LEFT($C20,2) = LEFT($D20,2), SUBSTITUTE($C20, " ", "★",1), $C20)</f>
        <v>국제★니페디핀연질캅셀 10mg</v>
      </c>
      <c r="F20" s="11">
        <v>111000</v>
      </c>
      <c r="G20" s="1">
        <v>268</v>
      </c>
      <c r="H20" s="12" t="str">
        <f t="array" ref="H20">TEXT(IFERROR($F20*$G20, ""), "#,##0원")</f>
        <v>29,748,000원</v>
      </c>
      <c r="I20" s="1"/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array" ref="E21">IF(LEFT($C21,2) = LEFT($D21,2), SUBSTITUTE($C21, " ", "★",1), $C21)</f>
        <v>가티링정 150mg</v>
      </c>
      <c r="F21" s="11" t="s">
        <v>139</v>
      </c>
      <c r="G21" s="1"/>
      <c r="H21" s="12" t="str">
        <f t="array" ref="H21">TEXT(IFERROR($F21*$G21, ""), "#,##0원")</f>
        <v/>
      </c>
      <c r="I21" s="1"/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array" ref="E22">IF(LEFT($C22,2) = LEFT($D22,2), SUBSTITUTE($C22, " ", "★",1), $C22)</f>
        <v>국제★가티링정 300mg</v>
      </c>
      <c r="F22" s="11">
        <v>243000</v>
      </c>
      <c r="G22" s="1">
        <v>164</v>
      </c>
      <c r="H22" s="12" t="str">
        <f t="array" ref="H22">TEXT(IFERROR($F22*$G22, ""), "#,##0원")</f>
        <v>39,852,000원</v>
      </c>
      <c r="I22" s="1"/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array" ref="E23">IF(LEFT($C23,2) = LEFT($D23,2), SUBSTITUTE($C23, " ", "★",1), $C23)</f>
        <v>구루메포민정 500mg</v>
      </c>
      <c r="F23" s="11">
        <v>70000</v>
      </c>
      <c r="G23" s="1">
        <v>288</v>
      </c>
      <c r="H23" s="12" t="str">
        <f t="array" ref="H23">TEXT(IFERROR($F23*$G23, ""), "#,##0원")</f>
        <v>20,160,000원</v>
      </c>
      <c r="I23" s="1"/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array" ref="E24">IF(LEFT($C24,2) = LEFT($D24,2), SUBSTITUTE($C24, " ", "★",1), $C24)</f>
        <v>민중게로비솔주★10mg</v>
      </c>
      <c r="F24" s="11">
        <v>69710</v>
      </c>
      <c r="G24" s="1">
        <v>124</v>
      </c>
      <c r="H24" s="12" t="str">
        <f t="array" ref="H24">TEXT(IFERROR($F24*$G24, ""), "#,##0원")</f>
        <v>8,644,040원</v>
      </c>
      <c r="I24" s="1"/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array" ref="E25">IF(LEFT($C25,2) = LEFT($D25,2), SUBSTITUTE($C25, " ", "★",1), $C25)</f>
        <v>경인★파모티딘정 20mg</v>
      </c>
      <c r="F25" s="11">
        <v>66000</v>
      </c>
      <c r="G25" s="1">
        <v>118</v>
      </c>
      <c r="H25" s="12" t="str">
        <f t="array" ref="H25">TEXT(IFERROR($F25*$G25, ""), "#,##0원")</f>
        <v>7,788,000원</v>
      </c>
      <c r="I25" s="1"/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array" ref="E26">IF(LEFT($C26,2) = LEFT($D26,2), SUBSTITUTE($C26, " ", "★",1), $C26)</f>
        <v>건웅★미크로노마이신주사 60mg</v>
      </c>
      <c r="F26" s="11">
        <v>15790</v>
      </c>
      <c r="G26" s="1" t="s">
        <v>115</v>
      </c>
      <c r="H26" s="12" t="str">
        <f t="array" ref="H26">TEXT(IFERROR($F26*$G26, ""), "#,##0원")</f>
        <v/>
      </c>
      <c r="I26" s="1"/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array" ref="E27">IF(LEFT($C27,2) = LEFT($D27,2), SUBSTITUTE($C27, " ", "★",1), $C27)</f>
        <v>아테놀올정 50mg</v>
      </c>
      <c r="F27" s="11">
        <v>10300</v>
      </c>
      <c r="G27" s="1">
        <v>89</v>
      </c>
      <c r="H27" s="12" t="str">
        <f t="array" ref="H27">TEXT(IFERROR($F27*$G27, ""), "#,##0원")</f>
        <v>916,700원</v>
      </c>
      <c r="I27" s="1"/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array" ref="E28">IF(LEFT($C28,2) = LEFT($D28,2), SUBSTITUTE($C28, " ", "★",1), $C28)</f>
        <v>나릴정 50mg</v>
      </c>
      <c r="F28" s="11" t="s">
        <v>139</v>
      </c>
      <c r="G28" s="1"/>
      <c r="H28" s="12" t="str">
        <f t="array" ref="H28">TEXT(IFERROR($F28*$G28, ""), "#,##0원")</f>
        <v/>
      </c>
      <c r="I28" s="1"/>
    </row>
    <row r="30" spans="1:9">
      <c r="A30" t="s">
        <v>152</v>
      </c>
      <c r="E30" t="s">
        <v>153</v>
      </c>
    </row>
    <row r="31" spans="1:9">
      <c r="A31" s="41" t="s">
        <v>1</v>
      </c>
      <c r="B31" s="42"/>
      <c r="C31" s="43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44" t="str">
        <f>VLOOKUP(MIN($B$3:$B$28), $B$3:$C$28, 2, 0)</f>
        <v>건웅 미크로노마이신주사 60mg</v>
      </c>
      <c r="B32" s="45"/>
      <c r="C32" s="46"/>
      <c r="E32" s="1" t="s">
        <v>8</v>
      </c>
      <c r="F32" s="13">
        <f t="array" ref="F32">AVERAGE(IF(($E32=$D$3:$D$28) * (YEAR($B$3:$B$28) = F$31) * ($F$3:$F$28 &gt;= 50000), $G$3:$G$28))</f>
        <v>151</v>
      </c>
      <c r="G32" s="13">
        <f t="array" ref="G32">AVERAGE(IF(($E32=$D$3:$D$28) * (YEAR($B$3:$B$28) = G$31) * ($F$3:$F$28 &gt;= 50000), $G$3:$G$28))</f>
        <v>135</v>
      </c>
      <c r="H32" s="13">
        <f t="array" ref="H32">AVERAGE(IF(($E32=$D$3:$D$28) * (YEAR($B$3:$B$28) = H$31) * ($F$3:$F$28 &gt;= 50000), $G$3:$G$28))</f>
        <v>129</v>
      </c>
    </row>
    <row r="33" spans="5:8">
      <c r="E33" s="1" t="s">
        <v>25</v>
      </c>
      <c r="F33" s="13">
        <f t="array" ref="F33">AVERAGE(IF(($E33=$D$3:$D$28) * (YEAR($B$3:$B$28) = F$31) * ($F$3:$F$28 &gt;= 50000), $G$3:$G$28))</f>
        <v>118</v>
      </c>
      <c r="G33" s="13">
        <f t="array" ref="G33">AVERAGE(IF(($E33=$D$3:$D$28) * (YEAR($B$3:$B$28) = G$31) * ($F$3:$F$28 &gt;= 50000), $G$3:$G$28))</f>
        <v>110.5</v>
      </c>
      <c r="H33" s="13">
        <f t="array" ref="H33">AVERAGE(IF(($E33=$D$3:$D$28) * (YEAR($B$3:$B$28) = H$31) * ($F$3:$F$28 &gt;= 50000), $G$3:$G$28))</f>
        <v>89</v>
      </c>
    </row>
    <row r="34" spans="5:8">
      <c r="E34" s="1" t="s">
        <v>36</v>
      </c>
      <c r="F34" s="13">
        <f t="array" ref="F34">AVERAGE(IF(($E34=$D$3:$D$28) * (YEAR($B$3:$B$28) = F$31) * ($F$3:$F$28 &gt;= 50000), $G$3:$G$28))</f>
        <v>127.8</v>
      </c>
      <c r="G34" s="13">
        <f t="array" ref="G34">AVERAGE(IF(($E34=$D$3:$D$28) * (YEAR($B$3:$B$28) = G$31) * ($F$3:$F$28 &gt;= 50000), $G$3:$G$28))</f>
        <v>129</v>
      </c>
      <c r="H34" s="13">
        <f t="array" ref="H34">AVERAGE(IF(($E34=$D$3:$D$28) * (YEAR($B$3:$B$28) = H$31) * ($F$3:$F$28 &gt;= 50000), $G$3:$G$28))</f>
        <v>288</v>
      </c>
    </row>
    <row r="35" spans="5:8">
      <c r="E35" s="1" t="s">
        <v>119</v>
      </c>
      <c r="F35" s="13">
        <f t="array" ref="F35">AVERAGE(IF(($E35=$D$3:$D$28) * (YEAR($B$3:$B$28) = F$31) * ($F$3:$F$28 &gt;= 50000), $G$3:$G$28))</f>
        <v>80.333333333333329</v>
      </c>
      <c r="G35" s="13">
        <f t="array" ref="G35">AVERAGE(IF(($E35=$D$3:$D$28) * (YEAR($B$3:$B$28) = G$31) * ($F$3:$F$28 &gt;= 50000), $G$3:$G$28))</f>
        <v>124</v>
      </c>
      <c r="H35" s="13">
        <f t="array" ref="H35">AVERAGE(IF(($E35=$D$3:$D$28) * (YEAR($B$3:$B$28) = H$31) * ($F$3:$F$28 &gt;= 50000), 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B11" sqref="B11"/>
    </sheetView>
  </sheetViews>
  <sheetFormatPr defaultRowHeight="17.399999999999999"/>
  <cols>
    <col min="1" max="1" width="10.59765625" bestFit="1" customWidth="1"/>
    <col min="2" max="7" width="15.5" bestFit="1" customWidth="1"/>
    <col min="8" max="9" width="14.09765625" bestFit="1" customWidth="1"/>
  </cols>
  <sheetData>
    <row r="2" spans="1:7">
      <c r="B2" s="25" t="s">
        <v>200</v>
      </c>
      <c r="C2" s="25" t="s">
        <v>201</v>
      </c>
    </row>
    <row r="3" spans="1:7">
      <c r="B3" t="s">
        <v>195</v>
      </c>
      <c r="D3" t="s">
        <v>196</v>
      </c>
      <c r="F3" t="s">
        <v>197</v>
      </c>
    </row>
    <row r="4" spans="1:7">
      <c r="A4" s="25" t="s">
        <v>2</v>
      </c>
      <c r="B4" t="s">
        <v>198</v>
      </c>
      <c r="C4" t="s">
        <v>199</v>
      </c>
      <c r="D4" t="s">
        <v>198</v>
      </c>
      <c r="E4" t="s">
        <v>199</v>
      </c>
      <c r="F4" t="s">
        <v>198</v>
      </c>
      <c r="G4" t="s">
        <v>199</v>
      </c>
    </row>
    <row r="5" spans="1:7">
      <c r="A5" t="s">
        <v>52</v>
      </c>
      <c r="B5" s="26"/>
      <c r="C5" s="26"/>
      <c r="D5" s="26"/>
      <c r="E5" s="26"/>
      <c r="F5" s="26">
        <v>127.5</v>
      </c>
      <c r="G5" s="26">
        <v>348</v>
      </c>
    </row>
    <row r="6" spans="1:7">
      <c r="A6" t="s">
        <v>82</v>
      </c>
      <c r="B6" s="26">
        <v>187.33333333333334</v>
      </c>
      <c r="C6" s="26">
        <v>145</v>
      </c>
      <c r="D6" s="26">
        <v>185.25</v>
      </c>
      <c r="E6" s="26">
        <v>133.75</v>
      </c>
      <c r="F6" s="26">
        <v>191.5</v>
      </c>
      <c r="G6" s="26">
        <v>137</v>
      </c>
    </row>
    <row r="7" spans="1:7">
      <c r="A7" t="s">
        <v>193</v>
      </c>
      <c r="B7" s="26">
        <v>109.83333333333333</v>
      </c>
      <c r="C7" s="26">
        <v>1207.5</v>
      </c>
      <c r="D7" s="26">
        <v>84</v>
      </c>
      <c r="E7" s="26">
        <v>265.33333333333331</v>
      </c>
      <c r="F7" s="26">
        <v>106.25</v>
      </c>
      <c r="G7" s="26">
        <v>3745.75</v>
      </c>
    </row>
    <row r="8" spans="1:7">
      <c r="A8" t="s">
        <v>192</v>
      </c>
      <c r="B8" s="26"/>
      <c r="C8" s="26"/>
      <c r="D8" s="26">
        <v>134</v>
      </c>
      <c r="E8" s="26">
        <v>334</v>
      </c>
      <c r="F8" s="26"/>
      <c r="G8" s="26"/>
    </row>
    <row r="9" spans="1:7">
      <c r="A9" t="s">
        <v>36</v>
      </c>
      <c r="B9" s="26">
        <v>153.57142857142858</v>
      </c>
      <c r="C9" s="26">
        <v>3055.4285714285716</v>
      </c>
      <c r="D9" s="26">
        <v>128.66666666666666</v>
      </c>
      <c r="E9" s="26">
        <v>60.333333333333336</v>
      </c>
      <c r="F9" s="26">
        <v>163.6</v>
      </c>
      <c r="G9" s="26">
        <v>176.6</v>
      </c>
    </row>
    <row r="10" spans="1:7">
      <c r="A10" t="s">
        <v>69</v>
      </c>
      <c r="B10" s="26"/>
      <c r="C10" s="26"/>
      <c r="D10" s="26">
        <v>151</v>
      </c>
      <c r="E10" s="26">
        <v>709</v>
      </c>
      <c r="F10" s="26"/>
      <c r="G10" s="26"/>
    </row>
    <row r="11" spans="1:7">
      <c r="A11" t="s">
        <v>30</v>
      </c>
      <c r="B11" s="26">
        <v>167.5</v>
      </c>
      <c r="C11" s="26">
        <v>256.66666666666669</v>
      </c>
      <c r="D11" s="26">
        <v>126</v>
      </c>
      <c r="E11" s="26">
        <v>50.75</v>
      </c>
      <c r="F11" s="26">
        <v>184.4</v>
      </c>
      <c r="G11" s="26">
        <v>255.8</v>
      </c>
    </row>
    <row r="12" spans="1:7">
      <c r="A12" t="s">
        <v>25</v>
      </c>
      <c r="B12" s="26">
        <v>116.8</v>
      </c>
      <c r="C12" s="26">
        <v>388.2</v>
      </c>
      <c r="D12" s="26">
        <v>146.85714285714286</v>
      </c>
      <c r="E12" s="26">
        <v>3078.8571428571427</v>
      </c>
      <c r="F12" s="26">
        <v>205.2</v>
      </c>
      <c r="G12" s="26">
        <v>680.4</v>
      </c>
    </row>
    <row r="13" spans="1:7">
      <c r="A13" t="s">
        <v>13</v>
      </c>
      <c r="B13" s="26"/>
      <c r="C13" s="26"/>
      <c r="D13" s="26">
        <v>224</v>
      </c>
      <c r="E13" s="26">
        <v>182</v>
      </c>
      <c r="F13" s="26"/>
      <c r="G13" s="26"/>
    </row>
    <row r="14" spans="1:7">
      <c r="A14" t="s">
        <v>8</v>
      </c>
      <c r="B14" s="26">
        <v>163.23076923076923</v>
      </c>
      <c r="C14" s="26">
        <v>570.38461538461536</v>
      </c>
      <c r="D14" s="26">
        <v>154.1</v>
      </c>
      <c r="E14" s="26">
        <v>526</v>
      </c>
      <c r="F14" s="26">
        <v>128.6</v>
      </c>
      <c r="G14" s="26">
        <v>349.2</v>
      </c>
    </row>
    <row r="15" spans="1:7">
      <c r="A15" t="s">
        <v>194</v>
      </c>
      <c r="B15" s="26">
        <v>150.17500000000001</v>
      </c>
      <c r="C15" s="26">
        <v>999.1</v>
      </c>
      <c r="D15" s="26">
        <v>145.91176470588235</v>
      </c>
      <c r="E15" s="26">
        <v>875.05882352941171</v>
      </c>
      <c r="F15" s="26">
        <v>155</v>
      </c>
      <c r="G15" s="26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B2C9F8-0046-47CF-B9FB-728A8136BBF6}">
  <sheetPr codeName="Sheet10">
    <outlinePr summaryBelow="0"/>
  </sheetPr>
  <dimension ref="B1:F11"/>
  <sheetViews>
    <sheetView showGridLines="0" workbookViewId="0"/>
  </sheetViews>
  <sheetFormatPr defaultRowHeight="17.399999999999999" outlineLevelRow="1" outlineLevelCol="1"/>
  <cols>
    <col min="3" max="3" width="12.3984375" bestFit="1" customWidth="1"/>
    <col min="4" max="6" width="11.09765625" bestFit="1" customWidth="1" outlineLevel="1"/>
  </cols>
  <sheetData>
    <row r="1" spans="2:6" ht="18" thickBot="1"/>
    <row r="2" spans="2:6">
      <c r="B2" s="30" t="s">
        <v>205</v>
      </c>
      <c r="C2" s="31"/>
      <c r="D2" s="37"/>
      <c r="E2" s="37"/>
      <c r="F2" s="37"/>
    </row>
    <row r="3" spans="2:6" collapsed="1">
      <c r="B3" s="29"/>
      <c r="C3" s="29"/>
      <c r="D3" s="38" t="s">
        <v>207</v>
      </c>
      <c r="E3" s="38" t="s">
        <v>202</v>
      </c>
      <c r="F3" s="38" t="s">
        <v>204</v>
      </c>
    </row>
    <row r="4" spans="2:6" ht="93.6" hidden="1" outlineLevel="1">
      <c r="B4" s="33"/>
      <c r="C4" s="33"/>
      <c r="E4" s="40" t="s">
        <v>212</v>
      </c>
      <c r="F4" s="40" t="s">
        <v>203</v>
      </c>
    </row>
    <row r="5" spans="2:6">
      <c r="B5" s="34" t="s">
        <v>206</v>
      </c>
      <c r="C5" s="35"/>
      <c r="D5" s="32"/>
      <c r="E5" s="32"/>
      <c r="F5" s="32"/>
    </row>
    <row r="6" spans="2:6" outlineLevel="1">
      <c r="B6" s="33"/>
      <c r="C6" s="33" t="s">
        <v>154</v>
      </c>
      <c r="D6" s="27">
        <v>0.12</v>
      </c>
      <c r="E6" s="39">
        <v>0.15</v>
      </c>
      <c r="F6" s="39">
        <v>0.1</v>
      </c>
    </row>
    <row r="7" spans="2:6">
      <c r="B7" s="34" t="s">
        <v>208</v>
      </c>
      <c r="C7" s="35"/>
      <c r="D7" s="32"/>
      <c r="E7" s="32"/>
      <c r="F7" s="32"/>
    </row>
    <row r="8" spans="2:6" ht="18" outlineLevel="1" thickBot="1">
      <c r="B8" s="36"/>
      <c r="C8" s="36" t="s">
        <v>155</v>
      </c>
      <c r="D8" s="28">
        <v>4433440</v>
      </c>
      <c r="E8" s="28">
        <v>4282300</v>
      </c>
      <c r="F8" s="28">
        <v>4534200</v>
      </c>
    </row>
    <row r="9" spans="2:6">
      <c r="B9" t="s">
        <v>209</v>
      </c>
    </row>
    <row r="10" spans="2:6">
      <c r="B10" t="s">
        <v>210</v>
      </c>
    </row>
    <row r="11" spans="2:6">
      <c r="B11" t="s">
        <v>211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G2" sqref="G2"/>
    </sheetView>
  </sheetViews>
  <sheetFormatPr defaultRowHeight="17.399999999999999"/>
  <cols>
    <col min="2" max="2" width="13" bestFit="1" customWidth="1"/>
    <col min="4" max="4" width="9.3984375" bestFit="1" customWidth="1"/>
    <col min="5" max="5" width="8.59765625" customWidth="1"/>
    <col min="6" max="6" width="11" bestFit="1" customWidth="1"/>
    <col min="7" max="7" width="10.898437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qref="G4">
    <scenario name="할인율 증가" locked="1" count="1" user="123al" comment="만든 사람 123al 날짜 2026-06-07_x000a_수정한 사람 123al 날짜 2026-06-07">
      <inputCells r="G2" val="0.15" numFmtId="9"/>
    </scenario>
    <scenario name="할인율 감소" locked="1" count="1" user="123al" comment="만든 사람 123al 날짜 2026-06-07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_x000a_10으로 나눈 _x000a_개수만큼만 입력" sqref="F4:F8" xr:uid="{12BC6BDA-3260-4D27-A554-BE599E3D7950}">
      <formula1>REPT("◆",E4/10)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topLeftCell="A11" workbookViewId="0">
      <selection activeCell="J17" sqref="J17"/>
    </sheetView>
  </sheetViews>
  <sheetFormatPr defaultRowHeight="17.399999999999999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topLeftCell="A4" workbookViewId="0">
      <selection activeCell="H6" sqref="H6"/>
    </sheetView>
  </sheetViews>
  <sheetFormatPr defaultRowHeight="17.399999999999999"/>
  <cols>
    <col min="1" max="1" width="3" customWidth="1"/>
    <col min="2" max="2" width="10" customWidth="1"/>
    <col min="3" max="3" width="11" customWidth="1"/>
    <col min="4" max="4" width="8.09765625" customWidth="1"/>
    <col min="5" max="5" width="12.59765625" customWidth="1"/>
    <col min="6" max="6" width="13.1992187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20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20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20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20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20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20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20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20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/>
  </sheetViews>
  <sheetFormatPr defaultRowHeight="17.399999999999999"/>
  <cols>
    <col min="1" max="1" width="11.09765625" bestFit="1" customWidth="1"/>
    <col min="3" max="3" width="26.3984375" customWidth="1"/>
    <col min="4" max="4" width="14.69921875" customWidth="1"/>
    <col min="7" max="7" width="12.8984375" customWidth="1"/>
    <col min="8" max="8" width="6.69921875" customWidth="1"/>
    <col min="10" max="10" width="25.59765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45975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45975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주문하기">
          <controlPr defaultSize="0" autoLine="0" autoPict="0" r:id="rId5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4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5</vt:i4>
      </vt:variant>
    </vt:vector>
  </HeadingPairs>
  <TitlesOfParts>
    <vt:vector size="14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아시클로버정</vt:lpstr>
      <vt:lpstr>할인율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김민소</cp:lastModifiedBy>
  <dcterms:created xsi:type="dcterms:W3CDTF">2023-08-09T00:13:15Z</dcterms:created>
  <dcterms:modified xsi:type="dcterms:W3CDTF">2026-06-07T09:27:58Z</dcterms:modified>
</cp:coreProperties>
</file>