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신승현\06회\"/>
    </mc:Choice>
  </mc:AlternateContent>
  <xr:revisionPtr revIDLastSave="0" documentId="13_ncr:1_{41EAB49F-A190-4751-B661-1805E8EA43AF}" xr6:coauthVersionLast="47" xr6:coauthVersionMax="47" xr10:uidLastSave="{00000000-0000-0000-0000-000000000000}"/>
  <bookViews>
    <workbookView xWindow="-120" yWindow="-120" windowWidth="29040" windowHeight="15720" activeTab="8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1"/>
                <x16:calculatedTimeColumn columnName="등록일자(월 인덱스)" columnId="등록일자(월 인덱스)" contentType="monthsindex" isSelected="1"/>
                <x16:calculatedTimeColumn columnName="등록일자(월)" columnId="등록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3" i="3" l="1" a="1"/>
  <c r="F33" i="3" s="1"/>
  <c r="G33" i="3" a="1"/>
  <c r="G33" i="3" s="1"/>
  <c r="H33" i="3" a="1"/>
  <c r="H33" i="3" s="1"/>
  <c r="F34" i="3" a="1"/>
  <c r="F34" i="3" s="1"/>
  <c r="G34" i="3" a="1"/>
  <c r="G34" i="3" s="1"/>
  <c r="H34" i="3" a="1"/>
  <c r="H34" i="3" s="1"/>
  <c r="F35" i="3" a="1"/>
  <c r="F35" i="3" s="1"/>
  <c r="G35" i="3" a="1"/>
  <c r="G35" i="3" s="1"/>
  <c r="H35" i="3" a="1"/>
  <c r="H35" i="3" s="1"/>
  <c r="G32" i="3" a="1"/>
  <c r="G32" i="3" s="1"/>
  <c r="H32" i="3" a="1"/>
  <c r="H32" i="3" s="1"/>
  <c r="F32" i="3" a="1"/>
  <c r="F32" i="3" s="1"/>
  <c r="A36" i="1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G4" i="5"/>
  <c r="G5" i="5"/>
  <c r="G6" i="5"/>
  <c r="G7" i="5"/>
  <c r="G8" i="5"/>
  <c r="I9" i="3" a="1"/>
  <c r="I12" i="3" a="1"/>
  <c r="I8" i="3" a="1"/>
  <c r="I10" i="3" a="1"/>
  <c r="I28" i="3" a="1"/>
  <c r="I14" i="3" a="1"/>
  <c r="I13" i="3" a="1"/>
  <c r="I5" i="3" a="1"/>
  <c r="I20" i="3" a="1"/>
  <c r="I16" i="3" a="1"/>
  <c r="I11" i="3" a="1"/>
  <c r="I19" i="3" a="1"/>
  <c r="I17" i="3" a="1"/>
  <c r="I24" i="3" a="1"/>
  <c r="I4" i="3" a="1"/>
  <c r="I22" i="3" a="1"/>
  <c r="I26" i="3" a="1"/>
  <c r="I27" i="3" a="1"/>
  <c r="I7" i="3" a="1"/>
  <c r="I25" i="3" a="1"/>
  <c r="I15" i="3" a="1"/>
  <c r="I23" i="3" a="1"/>
  <c r="I3" i="3" a="1"/>
  <c r="I18" i="3" a="1"/>
  <c r="I21" i="3" a="1"/>
  <c r="I6" i="3" a="1"/>
  <c r="I26" i="3" l="1"/>
  <c r="I17" i="3"/>
  <c r="I11" i="3"/>
  <c r="I5" i="3"/>
  <c r="I28" i="3"/>
  <c r="I25" i="3"/>
  <c r="I22" i="3"/>
  <c r="I19" i="3"/>
  <c r="I16" i="3"/>
  <c r="I13" i="3"/>
  <c r="I10" i="3"/>
  <c r="I7" i="3"/>
  <c r="I4" i="3"/>
  <c r="I23" i="3"/>
  <c r="I20" i="3"/>
  <c r="I14" i="3"/>
  <c r="I8" i="3"/>
  <c r="I27" i="3"/>
  <c r="I24" i="3"/>
  <c r="I21" i="3"/>
  <c r="I18" i="3"/>
  <c r="I15" i="3"/>
  <c r="I12" i="3"/>
  <c r="I9" i="3"/>
  <c r="I6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3C002EC-F52B-4C82-9E04-C7A7F1106BC0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81C51885-484B-4D04-93BC-57BD02D8FD35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USER\Documents\신승현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<sst xmlns="http://schemas.openxmlformats.org/spreadsheetml/2006/main" count="408" uniqueCount="218">
  <si>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</si>
  <si>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</si>
  <si>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</si>
  <si>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</si>
  <si>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</si>
  <si>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</si>
  <si>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</si>
  <si>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</si>
  <si>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</si>
  <si>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</si>
  <si>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</si>
  <si>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</si>
  <si>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</si>
  <si>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</si>
  <si>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</si>
  <si>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</si>
  <si>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</si>
  <si>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</si>
  <si>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</si>
  <si>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</si>
  <si>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</si>
  <si>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</si>
  <si>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</si>
  <si>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</si>
  <si>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</si>
  <si>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</si>
  <si>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</si>
  <si>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</si>
  <si>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</si>
  <si>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</si>
  <si>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</si>
  <si>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</si>
  <si>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</si>
  <si>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</si>
  <si>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</si>
  <si>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</si>
  <si>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</si>
  <si>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</si>
  <si>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</si>
  <si>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</si>
  <si>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</si>
  <si>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</si>
  <si>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</si>
  <si>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</si>
  <si>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</si>
  <si>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</si>
  <si>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</si>
  <si>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</si>
  <si>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</si>
  <si>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</si>
  <si>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</si>
  <si>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</si>
  <si>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</si>
  <si>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</si>
  <si>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</si>
  <si>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</si>
  <si>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</si>
  <si>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</si>
  <si>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</si>
  <si>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</si>
  <si>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</si>
  <si>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</si>
  <si>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</si>
  <si>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</si>
  <si>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</si>
  <si>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</si>
  <si>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</si>
  <si>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</si>
  <si>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</si>
  <si>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</si>
  <si>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</si>
  <si>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</si>
  <si>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</si>
  <si>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</si>
  <si>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</si>
  <si>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</si>
  <si>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</si>
  <si>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</si>
  <si>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</si>
  <si>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</si>
  <si>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</si>
  <si>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</si>
  <si>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</si>
  <si>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</si>
  <si>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</si>
  <si>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</si>
  <si>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</si>
  <si>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</si>
  <si>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</si>
  <si>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</si>
  <si>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</si>
  <si>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</si>
  <si>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</si>
  <si>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</si>
  <si>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</si>
  <si>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</si>
  <si>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</si>
  <si>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</si>
  <si>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</si>
  <si>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</si>
  <si>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</si>
  <si>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</si>
  <si>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</si>
  <si>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</si>
  <si>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</si>
  <si>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</si>
  <si>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</si>
  <si>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</si>
  <si>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</si>
  <si>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</si>
  <si>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</si>
  <si>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</si>
  <si>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</si>
  <si>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</si>
  <si>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</si>
  <si>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</si>
  <si>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</si>
  <si>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</si>
  <si>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</si>
  <si>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</si>
  <si>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</si>
  <si>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</si>
  <si>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</si>
  <si>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</si>
  <si>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</si>
  <si>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</si>
  <si>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</si>
  <si>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</si>
  <si>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</si>
  <si>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</si>
  <si>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</si>
  <si>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</si>
  <si>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</si>
  <si>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</si>
  <si>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</si>
  <si>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</si>
  <si>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</si>
  <si>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</si>
  <si>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</si>
  <si>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</si>
  <si>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</si>
  <si>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</si>
  <si>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</si>
  <si>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</si>
  <si>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</si>
  <si>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</si>
  <si>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</si>
  <si>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</si>
  <si>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</si>
  <si>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</si>
  <si>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</si>
  <si>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</si>
  <si>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</si>
  <si>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</si>
  <si>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</si>
  <si>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</si>
  <si>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</si>
  <si>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</si>
  <si>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</si>
  <si>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</si>
  <si>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</si>
  <si>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</si>
  <si>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</si>
  <si>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</si>
  <si>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</si>
  <si>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</si>
  <si>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</si>
  <si>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</si>
  <si>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</si>
  <si>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</si>
  <si>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</si>
  <si>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</si>
  <si>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</si>
  <si>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</si>
  <si>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</si>
  <si>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</si>
  <si>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</si>
  <si>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</si>
  <si>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</si>
  <si>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</si>
  <si>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</si>
  <si>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</si>
  <si>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</si>
  <si>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</si>
  <si>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</si>
  <si>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</si>
  <si>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</si>
  <si>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</si>
  <si>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</si>
  <si>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</si>
  <si>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</si>
  <si>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</si>
  <si>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제품코드</t>
    <phoneticPr fontId="1" type="noConversion"/>
  </si>
  <si>
    <t>제품명</t>
    <phoneticPr fontId="1" type="noConversion"/>
  </si>
  <si>
    <t>등록일자</t>
    <phoneticPr fontId="1" type="noConversion"/>
  </si>
  <si>
    <t>실적</t>
    <phoneticPr fontId="1" type="noConversion"/>
  </si>
  <si>
    <t>근화제약</t>
  </si>
  <si>
    <t>대화제약</t>
  </si>
  <si>
    <t>총합계</t>
  </si>
  <si>
    <t>2018</t>
  </si>
  <si>
    <t>2019</t>
  </si>
  <si>
    <t>2020</t>
  </si>
  <si>
    <t>등록일자(연도)</t>
  </si>
  <si>
    <t>값</t>
  </si>
  <si>
    <t>평균: 단가</t>
  </si>
  <si>
    <t>평균: 실적</t>
  </si>
  <si>
    <t xml:space="preserve">할인율 증가 </t>
  </si>
  <si>
    <t>만든 사람 USER 날짜 2026-03-21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</si>
  <si>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</si>
  <si>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</si>
  <si>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</si>
  <si>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</si>
  <si>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</si>
  <si>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</si>
  <si>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</si>
  <si>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</si>
  <si>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할인율</t>
    <phoneticPr fontId="1" type="noConversion"/>
  </si>
  <si>
    <t>금액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</si>
</sst>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_ "/>
    <numFmt numFmtId="177" formatCode="[&gt;0]&quot;남성&quot;;[&lt;0]&quot;여성&quot;;&quot;공통&quot;;&quot;반품&quot;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9" fontId="0" fillId="0" borderId="0" xfId="0" applyNumberFormat="1">
      <alignment vertical="center"/>
    </xf>
    <xf numFmtId="41" fontId="0" fillId="0" borderId="9" xfId="0" applyNumberFormat="1" applyBorder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11" fillId="6" borderId="0" xfId="0" applyFont="1" applyFill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177" fontId="0" fillId="0" borderId="0" xfId="0" applyNumberFormat="1">
      <alignment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0.10639873140857393"/>
          <c:y val="0.15668261562998406"/>
          <c:w val="0.81729531204432782"/>
          <c:h val="0.675380075098268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DE4-4F35-BC44-8889BB6B953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70400687"/>
        <c:axId val="770406447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770406447"/>
        <c:scaling>
          <c:orientation val="minMax"/>
        </c:scaling>
        <c:delete val="0"/>
        <c:axPos val="r"/>
        <c:numFmt formatCode="General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0400687"/>
        <c:crosses val="max"/>
        <c:crossBetween val="between"/>
      </c:valAx>
      <c:catAx>
        <c:axId val="77040068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70406447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</xdr:colOff>
      <xdr:row>11</xdr:row>
      <xdr:rowOff>47625</xdr:rowOff>
    </xdr:from>
    <xdr:to>
      <xdr:col>5</xdr:col>
      <xdr:colOff>971550</xdr:colOff>
      <xdr:row>12</xdr:row>
      <xdr:rowOff>171450</xdr:rowOff>
    </xdr:to>
    <xdr:sp macro="[0]!서식해제" textlink="">
      <xdr:nvSpPr>
        <xdr:cNvPr id="2" name="사각형: 빗면 1">
          <a:extLst>
            <a:ext uri="{FF2B5EF4-FFF2-40B4-BE49-F238E27FC236}">
              <a16:creationId xmlns:a16="http://schemas.microsoft.com/office/drawing/2014/main" id="{7BB538C8-47C6-E96C-48B7-7032E37499EB}"/>
            </a:ext>
          </a:extLst>
        </xdr:cNvPr>
        <xdr:cNvSpPr/>
      </xdr:nvSpPr>
      <xdr:spPr>
        <a:xfrm>
          <a:off x="3467100" y="2352675"/>
          <a:ext cx="914400" cy="33337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  <xdr:twoCellAnchor>
    <xdr:from>
      <xdr:col>4</xdr:col>
      <xdr:colOff>38100</xdr:colOff>
      <xdr:row>11</xdr:row>
      <xdr:rowOff>47625</xdr:rowOff>
    </xdr:from>
    <xdr:to>
      <xdr:col>4</xdr:col>
      <xdr:colOff>952500</xdr:colOff>
      <xdr:row>12</xdr:row>
      <xdr:rowOff>171450</xdr:rowOff>
    </xdr:to>
    <xdr:sp macro="[0]!구분표시" textlink="">
      <xdr:nvSpPr>
        <xdr:cNvPr id="3" name="사각형: 빗면 2">
          <a:extLst>
            <a:ext uri="{FF2B5EF4-FFF2-40B4-BE49-F238E27FC236}">
              <a16:creationId xmlns:a16="http://schemas.microsoft.com/office/drawing/2014/main" id="{2F5E10AA-A163-4063-8F6F-581D2EE7F52E}"/>
            </a:ext>
          </a:extLst>
        </xdr:cNvPr>
        <xdr:cNvSpPr/>
      </xdr:nvSpPr>
      <xdr:spPr>
        <a:xfrm>
          <a:off x="2486025" y="2352675"/>
          <a:ext cx="914400" cy="33337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6102.608375694443" backgroundQuery="1" createdVersion="8" refreshedVersion="8" minRefreshableVersion="3" recordCount="0" supportSubquery="1" supportAdvancedDrill="1" xr:uid="{1AA0C22C-F688-413D-BAAB-29C77FDF3E2C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단가]" caption="평균: 단가" numFmtId="0" hierarchy="12" level="32767"/>
    <cacheField name="[Measures].[평균: 실적]" caption="평균: 실적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A725013-7BFD-45C2-A22F-99A923CE4A6E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howAll="0" dataSourceSort="1" defaultSubtotal="0">
      <items count="3">
        <item x="0" e="0"/>
        <item x="1" e="0"/>
        <item x="2" e="0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3" subtotal="average" baseField="0" baseItem="0" numFmtId="176"/>
    <dataField name="평균: 단가" fld="2" subtotal="average" baseField="0" baseItem="0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단가"/>
    <pivotHierarchy dragToData="1" caption="평균: 실적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53"/>
  <sheetViews>
    <sheetView topLeftCell="A21" workbookViewId="0">
      <selection activeCell="B39" sqref="B39"/>
    </sheetView>
  </sheetViews>
  <sheetFormatPr defaultRowHeight="16.5"/>
  <cols>
    <col min="2" max="2" width="25.5" customWidth="1"/>
    <col min="3" max="3" width="15.37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4" t="s">
        <v>191</v>
      </c>
    </row>
    <row r="36" spans="1:6">
      <c r="A36" t="b">
        <f>AND(MID(A3,4,1)*1&gt;=5,OR(MONTH(E3)=3,MONTH(E3)=9))</f>
        <v>1</v>
      </c>
    </row>
    <row r="38" spans="1:6">
      <c r="A38" t="s">
        <v>192</v>
      </c>
      <c r="B38" t="s">
        <v>193</v>
      </c>
      <c r="C38" t="s">
        <v>194</v>
      </c>
      <c r="D38" t="s">
        <v>195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  <row r="48" spans="1:6">
      <c r="A48" s="1"/>
      <c r="B48" s="3"/>
      <c r="C48" s="2"/>
      <c r="D48" s="1"/>
    </row>
    <row r="49" spans="1:4">
      <c r="A49" s="1"/>
      <c r="B49" s="3"/>
      <c r="C49" s="2"/>
      <c r="D49" s="1"/>
    </row>
    <row r="50" spans="1:4">
      <c r="A50" s="1"/>
      <c r="B50" s="3"/>
      <c r="C50" s="2"/>
      <c r="D50" s="1"/>
    </row>
    <row r="51" spans="1:4">
      <c r="A51" s="1"/>
      <c r="B51" s="3"/>
      <c r="C51" s="2"/>
      <c r="D51" s="1"/>
    </row>
    <row r="52" spans="1:4">
      <c r="A52" s="1"/>
      <c r="B52" s="3"/>
      <c r="C52" s="2"/>
      <c r="D52" s="1"/>
    </row>
    <row r="53" spans="1:4">
      <c r="A53" s="1"/>
      <c r="B53" s="3"/>
      <c r="C53" s="2"/>
      <c r="D53" s="1"/>
    </row>
  </sheetData>
  <phoneticPr fontId="1" type="noConversion"/>
  <conditionalFormatting sqref="A3:F33">
    <cfRule type="expression" dxfId="0" priority="1">
      <formula>AND(VALUE(RIGHT($A3,3))&gt;=160,$C3&lt;&gt;"극동제약")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H17" sqref="H17"/>
    </sheetView>
  </sheetViews>
  <sheetFormatPr defaultRowHeight="16.5"/>
  <cols>
    <col min="1" max="1" width="5.125" customWidth="1"/>
    <col min="2" max="2" width="31.8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3">
        <v>150</v>
      </c>
    </row>
    <row r="6" spans="2:4">
      <c r="B6" s="7" t="s">
        <v>86</v>
      </c>
      <c r="C6" s="8">
        <v>42</v>
      </c>
      <c r="D6" s="23">
        <v>190</v>
      </c>
    </row>
    <row r="7" spans="2:4">
      <c r="B7" s="7" t="s">
        <v>48</v>
      </c>
      <c r="C7" s="8">
        <v>45</v>
      </c>
      <c r="D7" s="23">
        <v>139</v>
      </c>
    </row>
    <row r="8" spans="2:4">
      <c r="B8" s="7" t="s">
        <v>89</v>
      </c>
      <c r="C8" s="8">
        <v>159</v>
      </c>
      <c r="D8" s="23">
        <v>124</v>
      </c>
    </row>
    <row r="9" spans="2:4">
      <c r="B9" s="7" t="s">
        <v>90</v>
      </c>
      <c r="C9" s="8">
        <v>54</v>
      </c>
      <c r="D9" s="23">
        <v>129</v>
      </c>
    </row>
    <row r="10" spans="2:4">
      <c r="B10" s="7" t="s">
        <v>24</v>
      </c>
      <c r="C10" s="8">
        <v>120</v>
      </c>
      <c r="D10" s="23">
        <v>297</v>
      </c>
    </row>
    <row r="11" spans="2:4">
      <c r="B11" s="7" t="s">
        <v>91</v>
      </c>
      <c r="C11" s="8">
        <v>111</v>
      </c>
      <c r="D11" s="23">
        <v>268</v>
      </c>
    </row>
    <row r="12" spans="2:4">
      <c r="B12" s="7" t="s">
        <v>92</v>
      </c>
      <c r="C12" s="8">
        <v>4996</v>
      </c>
      <c r="D12" s="23">
        <v>118</v>
      </c>
    </row>
    <row r="13" spans="2:4">
      <c r="B13" s="7" t="s">
        <v>93</v>
      </c>
      <c r="C13" s="8">
        <v>15459</v>
      </c>
      <c r="D13" s="23">
        <v>134</v>
      </c>
    </row>
    <row r="14" spans="2:4">
      <c r="B14" s="7" t="s">
        <v>94</v>
      </c>
      <c r="C14" s="8">
        <v>448</v>
      </c>
      <c r="D14" s="23">
        <v>89</v>
      </c>
    </row>
    <row r="15" spans="2:4">
      <c r="B15" s="7" t="s">
        <v>77</v>
      </c>
      <c r="C15" s="8">
        <v>114</v>
      </c>
      <c r="D15" s="23">
        <v>118</v>
      </c>
    </row>
    <row r="16" spans="2:4">
      <c r="B16" s="7" t="s">
        <v>95</v>
      </c>
      <c r="C16" s="8">
        <v>441</v>
      </c>
      <c r="D16" s="23">
        <v>151</v>
      </c>
    </row>
    <row r="17" spans="2:4">
      <c r="B17" s="7" t="s">
        <v>96</v>
      </c>
      <c r="C17" s="8">
        <v>51</v>
      </c>
      <c r="D17" s="23">
        <v>89</v>
      </c>
    </row>
    <row r="18" spans="2:4">
      <c r="B18" s="7" t="s">
        <v>51</v>
      </c>
      <c r="C18" s="8">
        <v>82</v>
      </c>
      <c r="D18" s="23">
        <v>118</v>
      </c>
    </row>
    <row r="19" spans="2:4">
      <c r="B19" s="7" t="s">
        <v>97</v>
      </c>
      <c r="C19" s="8">
        <v>165</v>
      </c>
      <c r="D19" s="23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horizontalDpi="150" verticalDpi="15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opLeftCell="A10" workbookViewId="0">
      <selection activeCell="I33" sqref="I33"/>
    </sheetView>
  </sheetViews>
  <sheetFormatPr defaultRowHeight="16.5"/>
  <cols>
    <col min="2" max="2" width="11.125" bestFit="1" customWidth="1"/>
    <col min="3" max="3" width="29.25" customWidth="1"/>
    <col min="4" max="4" width="10" customWidth="1"/>
    <col min="5" max="5" width="29.375" customWidth="1"/>
    <col min="6" max="6" width="9.375" bestFit="1" customWidth="1"/>
    <col min="7" max="7" width="7.125" bestFit="1" customWidth="1"/>
    <col min="8" max="8" width="12.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 ","★",1),C3)</f>
        <v>건웅★로딘정 100mg</v>
      </c>
      <c r="F3" s="11">
        <v>178000</v>
      </c>
      <c r="G3" s="1">
        <v>115</v>
      </c>
      <c r="H3" s="12" t="str">
        <f>TEXT(IFERROR(F3*G3,""),"#,##0원")</f>
        <v>20,470,000원</v>
      </c>
      <c r="I3" s="1" t="str" cm="1">
        <f t="array" ref="I3">fn비고(C3)</f>
        <v>■</v>
      </c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IF(LEFT(C4,2)=LEFT(D4,2),SUBSTITUTE(C4," ","★",1),C4)</f>
        <v>국제★구루메포민정 250mg</v>
      </c>
      <c r="F4" s="11">
        <v>59000</v>
      </c>
      <c r="G4" s="1">
        <v>129</v>
      </c>
      <c r="H4" s="12" t="str">
        <f t="shared" ref="H4:H28" si="1">TEXT(IFERROR(F4*G4,""),"#,##0원")</f>
        <v>7,611,000원</v>
      </c>
      <c r="I4" s="1" t="str" cm="1">
        <f t="array" ref="I4">fn비고(C4)</f>
        <v>■■</v>
      </c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 t="str" cm="1">
        <f t="array" ref="I5">fn비고(C5)</f>
        <v/>
      </c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 t="str" cm="1">
        <f t="array" ref="I6">fn비고(C6)</f>
        <v/>
      </c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 t="str" cm="1">
        <f t="array" ref="I7">fn비고(C7)</f>
        <v/>
      </c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 t="str" cm="1">
        <f t="array" ref="I8">fn비고(C8)</f>
        <v>■■</v>
      </c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 t="str" cm="1">
        <f t="array" ref="I9">fn비고(C9)</f>
        <v/>
      </c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 t="str" cm="1">
        <f t="array" ref="I10">fn비고(C10)</f>
        <v/>
      </c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 t="str" cm="1">
        <f t="array" ref="I11">fn비고(C11)</f>
        <v/>
      </c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 t="str" cm="1">
        <f t="array" ref="I12">fn비고(C12)</f>
        <v>■</v>
      </c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 t="str" cm="1">
        <f t="array" ref="I13">fn비고(C13)</f>
        <v>■■</v>
      </c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 t="str" cm="1">
        <f t="array" ref="I14">fn비고(C14)</f>
        <v>■</v>
      </c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 t="str" cm="1">
        <f t="array" ref="I15">fn비고(C15)</f>
        <v/>
      </c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 t="str" cm="1">
        <f t="array" ref="I16">fn비고(C16)</f>
        <v>■■</v>
      </c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 t="str" cm="1">
        <f t="array" ref="I17">fn비고(C17)</f>
        <v>■■■</v>
      </c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 t="str" cm="1">
        <f t="array" ref="I18">fn비고(C18)</f>
        <v/>
      </c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 t="str" cm="1">
        <f t="array" ref="I19">fn비고(C19)</f>
        <v/>
      </c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 t="str" cm="1">
        <f t="array" ref="I20">fn비고(C20)</f>
        <v/>
      </c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 t="str" cm="1">
        <f t="array" ref="I21">fn비고(C21)</f>
        <v>■</v>
      </c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 t="str" cm="1">
        <f t="array" ref="I22">fn비고(C22)</f>
        <v>■■■</v>
      </c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 t="str" cm="1">
        <f t="array" ref="I23">fn비고(C23)</f>
        <v>■■■■■</v>
      </c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 t="str" cm="1">
        <f t="array" ref="I24">fn비고(C24)</f>
        <v/>
      </c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 t="str" cm="1">
        <f t="array" ref="I25">fn비고(C25)</f>
        <v/>
      </c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 t="str" cm="1">
        <f t="array" ref="I26">fn비고(C26)</f>
        <v/>
      </c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 t="str" cm="1">
        <f t="array" ref="I27">fn비고(C27)</f>
        <v/>
      </c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 t="str" cm="1">
        <f t="array" ref="I28">fn비고(C28)</f>
        <v/>
      </c>
    </row>
    <row r="30" spans="1:9">
      <c r="A30" t="s">
        <v>152</v>
      </c>
      <c r="E30" t="s">
        <v>153</v>
      </c>
    </row>
    <row r="31" spans="1:9">
      <c r="A31" s="41" t="s">
        <v>1</v>
      </c>
      <c r="B31" s="42"/>
      <c r="C31" s="43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4" t="str">
        <f>VLOOKUP(MIN($B$3:$B$28),$B$3:$C$28,2,FALSE)</f>
        <v>건웅 미크로노마이신주사 60mg</v>
      </c>
      <c r="B32" s="45"/>
      <c r="C32" s="46"/>
      <c r="E32" s="1" t="s">
        <v>8</v>
      </c>
      <c r="F32" s="13" cm="1">
        <f t="array" ref="F32">AVERAGE(IF((YEAR($B$3:$B$28)=F$31)*($D$3:$D$28=$E32)*($F$3:$F$28&gt;=50000),$G$3:$G$28))</f>
        <v>151</v>
      </c>
      <c r="G32" s="13" cm="1">
        <f t="array" ref="G32">AVERAGE(IF((YEAR($B$3:$B$28)=G$31)*($D$3:$D$28=$E32)*($F$3:$F$28&gt;=50000),$G$3:$G$28))</f>
        <v>135</v>
      </c>
      <c r="H32" s="13" cm="1">
        <f t="array" ref="H32">AVERAGE(IF((YEAR($B$3:$B$28)=H$31)*($D$3:$D$28=$E32)*($F$3:$F$28&gt;=50000),$G$3:$G$28))</f>
        <v>129</v>
      </c>
    </row>
    <row r="33" spans="5:8">
      <c r="E33" s="1" t="s">
        <v>25</v>
      </c>
      <c r="F33" s="13" cm="1">
        <f t="array" ref="F33">AVERAGE(IF((YEAR($B$3:$B$28)=F$31)*($D$3:$D$28=$E33)*($F$3:$F$28&gt;=50000),$G$3:$G$28))</f>
        <v>118</v>
      </c>
      <c r="G33" s="13" cm="1">
        <f t="array" ref="G33">AVERAGE(IF((YEAR($B$3:$B$28)=G$31)*($D$3:$D$28=$E33)*($F$3:$F$28&gt;=50000),$G$3:$G$28))</f>
        <v>110.5</v>
      </c>
      <c r="H33" s="13" cm="1">
        <f t="array" ref="H33">AVERAGE(IF((YEAR($B$3:$B$28)=H$31)*($D$3:$D$28=$E33)*($F$3:$F$28&gt;=50000),$G$3:$G$28))</f>
        <v>89</v>
      </c>
    </row>
    <row r="34" spans="5:8">
      <c r="E34" s="1" t="s">
        <v>36</v>
      </c>
      <c r="F34" s="13" cm="1">
        <f t="array" ref="F34">AVERAGE(IF((YEAR($B$3:$B$28)=F$31)*($D$3:$D$28=$E34)*($F$3:$F$28&gt;=50000),$G$3:$G$28))</f>
        <v>127.8</v>
      </c>
      <c r="G34" s="13" cm="1">
        <f t="array" ref="G34">AVERAGE(IF((YEAR($B$3:$B$28)=G$31)*($D$3:$D$28=$E34)*($F$3:$F$28&gt;=50000),$G$3:$G$28))</f>
        <v>129</v>
      </c>
      <c r="H34" s="13" cm="1">
        <f t="array" ref="H34">AVERAGE(IF((YEAR($B$3:$B$28)=H$31)*($D$3:$D$28=$E34)*($F$3:$F$28&gt;=50000),$G$3:$G$28))</f>
        <v>288</v>
      </c>
    </row>
    <row r="35" spans="5:8">
      <c r="E35" s="1" t="s">
        <v>119</v>
      </c>
      <c r="F35" s="13" cm="1">
        <f t="array" ref="F35">AVERAGE(IF((YEAR($B$3:$B$28)=F$31)*($D$3:$D$28=$E35)*($F$3:$F$28&gt;=50000),$G$3:$G$28))</f>
        <v>80.333333333333329</v>
      </c>
      <c r="G35" s="13" cm="1">
        <f t="array" ref="G35">AVERAGE(IF((YEAR($B$3:$B$28)=G$31)*($D$3:$D$28=$E35)*($F$3:$F$28&gt;=50000),$G$3:$G$28))</f>
        <v>124</v>
      </c>
      <c r="H35" s="13" cm="1">
        <f t="array" ref="H35">AVERAGE(IF((YEAR($B$3:$B$28)=H$31)*($D$3:$D$28=$E35)*($F$3:$F$28&gt;=50000),$G$3:$G$28))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  <pageSetup paperSize="9" orientation="portrait" horizontalDpi="150" verticalDpi="15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B9" sqref="B9"/>
    </sheetView>
  </sheetViews>
  <sheetFormatPr defaultRowHeight="16.5"/>
  <cols>
    <col min="1" max="1" width="11" bestFit="1" customWidth="1"/>
    <col min="2" max="7" width="16.375" bestFit="1" customWidth="1"/>
    <col min="8" max="9" width="14.875" bestFit="1" customWidth="1"/>
  </cols>
  <sheetData>
    <row r="2" spans="1:7">
      <c r="B2" s="24" t="s">
        <v>202</v>
      </c>
      <c r="C2" s="24" t="s">
        <v>203</v>
      </c>
    </row>
    <row r="3" spans="1:7">
      <c r="B3" t="s">
        <v>199</v>
      </c>
      <c r="D3" t="s">
        <v>200</v>
      </c>
      <c r="F3" t="s">
        <v>201</v>
      </c>
    </row>
    <row r="4" spans="1:7">
      <c r="A4" s="24" t="s">
        <v>2</v>
      </c>
      <c r="B4" t="s">
        <v>205</v>
      </c>
      <c r="C4" t="s">
        <v>204</v>
      </c>
      <c r="D4" t="s">
        <v>205</v>
      </c>
      <c r="E4" t="s">
        <v>204</v>
      </c>
      <c r="F4" t="s">
        <v>205</v>
      </c>
      <c r="G4" t="s">
        <v>204</v>
      </c>
    </row>
    <row r="5" spans="1:7">
      <c r="A5" t="s">
        <v>52</v>
      </c>
      <c r="B5" s="25"/>
      <c r="C5" s="25"/>
      <c r="D5" s="25"/>
      <c r="E5" s="25"/>
      <c r="F5" s="25">
        <v>127.5</v>
      </c>
      <c r="G5" s="25">
        <v>348</v>
      </c>
    </row>
    <row r="6" spans="1:7">
      <c r="A6" t="s">
        <v>82</v>
      </c>
      <c r="B6" s="25">
        <v>187.33333333333334</v>
      </c>
      <c r="C6" s="25">
        <v>145</v>
      </c>
      <c r="D6" s="25">
        <v>185.25</v>
      </c>
      <c r="E6" s="25">
        <v>133.75</v>
      </c>
      <c r="F6" s="25">
        <v>191.5</v>
      </c>
      <c r="G6" s="25">
        <v>137</v>
      </c>
    </row>
    <row r="7" spans="1:7">
      <c r="A7" t="s">
        <v>197</v>
      </c>
      <c r="B7" s="25">
        <v>109.83333333333333</v>
      </c>
      <c r="C7" s="25">
        <v>1207.5</v>
      </c>
      <c r="D7" s="25">
        <v>84</v>
      </c>
      <c r="E7" s="25">
        <v>265.33333333333331</v>
      </c>
      <c r="F7" s="25">
        <v>106.25</v>
      </c>
      <c r="G7" s="25">
        <v>3745.75</v>
      </c>
    </row>
    <row r="8" spans="1:7">
      <c r="A8" t="s">
        <v>196</v>
      </c>
      <c r="B8" s="25"/>
      <c r="C8" s="25"/>
      <c r="D8" s="25">
        <v>134</v>
      </c>
      <c r="E8" s="25">
        <v>334</v>
      </c>
      <c r="F8" s="25"/>
      <c r="G8" s="25"/>
    </row>
    <row r="9" spans="1:7">
      <c r="A9" t="s">
        <v>36</v>
      </c>
      <c r="B9" s="25">
        <v>153.57142857142858</v>
      </c>
      <c r="C9" s="25">
        <v>3055.4285714285716</v>
      </c>
      <c r="D9" s="25">
        <v>128.66666666666666</v>
      </c>
      <c r="E9" s="25">
        <v>60.333333333333336</v>
      </c>
      <c r="F9" s="25">
        <v>163.6</v>
      </c>
      <c r="G9" s="25">
        <v>176.6</v>
      </c>
    </row>
    <row r="10" spans="1:7">
      <c r="A10" t="s">
        <v>69</v>
      </c>
      <c r="B10" s="25"/>
      <c r="C10" s="25"/>
      <c r="D10" s="25">
        <v>151</v>
      </c>
      <c r="E10" s="25">
        <v>709</v>
      </c>
      <c r="F10" s="25"/>
      <c r="G10" s="25"/>
    </row>
    <row r="11" spans="1:7">
      <c r="A11" t="s">
        <v>30</v>
      </c>
      <c r="B11" s="25">
        <v>167.5</v>
      </c>
      <c r="C11" s="25">
        <v>256.66666666666669</v>
      </c>
      <c r="D11" s="25">
        <v>126</v>
      </c>
      <c r="E11" s="25">
        <v>50.75</v>
      </c>
      <c r="F11" s="25">
        <v>184.4</v>
      </c>
      <c r="G11" s="25">
        <v>255.8</v>
      </c>
    </row>
    <row r="12" spans="1:7">
      <c r="A12" t="s">
        <v>25</v>
      </c>
      <c r="B12" s="25">
        <v>116.8</v>
      </c>
      <c r="C12" s="25">
        <v>388.2</v>
      </c>
      <c r="D12" s="25">
        <v>146.85714285714286</v>
      </c>
      <c r="E12" s="25">
        <v>3078.8571428571427</v>
      </c>
      <c r="F12" s="25">
        <v>205.2</v>
      </c>
      <c r="G12" s="25">
        <v>680.4</v>
      </c>
    </row>
    <row r="13" spans="1:7">
      <c r="A13" t="s">
        <v>13</v>
      </c>
      <c r="B13" s="25"/>
      <c r="C13" s="25"/>
      <c r="D13" s="25">
        <v>224</v>
      </c>
      <c r="E13" s="25">
        <v>182</v>
      </c>
      <c r="F13" s="25"/>
      <c r="G13" s="25"/>
    </row>
    <row r="14" spans="1:7">
      <c r="A14" t="s">
        <v>8</v>
      </c>
      <c r="B14" s="25">
        <v>163.23076923076923</v>
      </c>
      <c r="C14" s="25">
        <v>570.38461538461536</v>
      </c>
      <c r="D14" s="25">
        <v>154.1</v>
      </c>
      <c r="E14" s="25">
        <v>526</v>
      </c>
      <c r="F14" s="25">
        <v>128.6</v>
      </c>
      <c r="G14" s="25">
        <v>349.2</v>
      </c>
    </row>
    <row r="15" spans="1:7">
      <c r="A15" t="s">
        <v>198</v>
      </c>
      <c r="B15" s="25">
        <v>150.17500000000001</v>
      </c>
      <c r="C15" s="25">
        <v>999.1</v>
      </c>
      <c r="D15" s="25">
        <v>145.91176470588235</v>
      </c>
      <c r="E15" s="25">
        <v>875.05882352941171</v>
      </c>
      <c r="F15" s="25">
        <v>155</v>
      </c>
      <c r="G15" s="25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42968-61CF-4186-A9DD-1383AC297609}">
  <sheetPr codeName="Sheet9">
    <outlinePr summaryBelow="0"/>
  </sheetPr>
  <dimension ref="B1:F11"/>
  <sheetViews>
    <sheetView showGridLines="0" workbookViewId="0">
      <selection activeCell="C8" sqref="C8"/>
    </sheetView>
  </sheetViews>
  <sheetFormatPr defaultRowHeight="16.5" outlineLevelRow="1" outlineLevelCol="1"/>
  <cols>
    <col min="3" max="3" width="5.875" bestFit="1" customWidth="1"/>
    <col min="4" max="6" width="12.375" bestFit="1" customWidth="1" outlineLevel="1"/>
  </cols>
  <sheetData>
    <row r="1" spans="2:6" ht="17.25" thickBot="1"/>
    <row r="2" spans="2:6">
      <c r="B2" s="29" t="s">
        <v>209</v>
      </c>
      <c r="C2" s="30"/>
      <c r="D2" s="36"/>
      <c r="E2" s="36"/>
      <c r="F2" s="36"/>
    </row>
    <row r="3" spans="2:6" collapsed="1">
      <c r="B3" s="28"/>
      <c r="C3" s="28"/>
      <c r="D3" s="37" t="s">
        <v>211</v>
      </c>
      <c r="E3" s="37" t="s">
        <v>206</v>
      </c>
      <c r="F3" s="37" t="s">
        <v>208</v>
      </c>
    </row>
    <row r="4" spans="2:6" ht="40.5" hidden="1" outlineLevel="1">
      <c r="B4" s="32"/>
      <c r="C4" s="32"/>
      <c r="E4" s="39" t="s">
        <v>207</v>
      </c>
      <c r="F4" s="39" t="s">
        <v>207</v>
      </c>
    </row>
    <row r="5" spans="2:6">
      <c r="B5" s="33" t="s">
        <v>210</v>
      </c>
      <c r="C5" s="34"/>
      <c r="D5" s="31"/>
      <c r="E5" s="31"/>
      <c r="F5" s="31"/>
    </row>
    <row r="6" spans="2:6" outlineLevel="1">
      <c r="B6" s="32"/>
      <c r="C6" s="32" t="s">
        <v>216</v>
      </c>
      <c r="D6" s="26">
        <v>0.12</v>
      </c>
      <c r="E6" s="38">
        <v>0.15</v>
      </c>
      <c r="F6" s="38">
        <v>0.1</v>
      </c>
    </row>
    <row r="7" spans="2:6">
      <c r="B7" s="33" t="s">
        <v>212</v>
      </c>
      <c r="C7" s="34"/>
      <c r="D7" s="31"/>
      <c r="E7" s="31"/>
      <c r="F7" s="31"/>
    </row>
    <row r="8" spans="2:6" ht="17.25" outlineLevel="1" thickBot="1">
      <c r="B8" s="35"/>
      <c r="C8" s="35" t="s">
        <v>217</v>
      </c>
      <c r="D8" s="27">
        <v>4433440</v>
      </c>
      <c r="E8" s="27">
        <v>4282300</v>
      </c>
      <c r="F8" s="27">
        <v>4534200</v>
      </c>
    </row>
    <row r="9" spans="2:6">
      <c r="B9" t="s">
        <v>213</v>
      </c>
    </row>
    <row r="10" spans="2:6">
      <c r="B10" t="s">
        <v>214</v>
      </c>
    </row>
    <row r="11" spans="2:6">
      <c r="B11" t="s">
        <v>215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F4" sqref="F4:F8"/>
    </sheetView>
  </sheetViews>
  <sheetFormatPr defaultRowHeight="16.5"/>
  <cols>
    <col min="2" max="2" width="13" bestFit="1" customWidth="1"/>
    <col min="4" max="4" width="9.375" bestFit="1" customWidth="1"/>
    <col min="5" max="5" width="8.625" customWidth="1"/>
    <col min="6" max="6" width="11" bestFit="1" customWidth="1"/>
    <col min="7" max="7" width="10.8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 증가 " locked="1" count="1" user="USER" comment="만든 사람 USER 날짜 2026-03-21">
      <inputCells r="G2" val="0.15" numFmtId="9"/>
    </scenario>
    <scenario name="할인율 감소" locked="1" count="1" user="USER" comment="만든 사람 USER 날짜 2026-03-21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_x000a_계속할까요?" promptTitle="그래프입력" prompt="판매량을 10으로 나눈 개수만큼만 입력" sqref="F4:F8" xr:uid="{5D85D670-A3CA-4EF5-98D2-6B64C5BE539E}">
      <formula1>F4=REPT("◆",E4/10)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workbookViewId="0">
      <selection activeCell="J32" sqref="J32"/>
    </sheetView>
  </sheetViews>
  <sheetFormatPr defaultRowHeight="16.5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L16"/>
  <sheetViews>
    <sheetView workbookViewId="0">
      <selection activeCell="D3" sqref="D3:D10"/>
    </sheetView>
  </sheetViews>
  <sheetFormatPr defaultRowHeight="16.5"/>
  <cols>
    <col min="1" max="1" width="3" customWidth="1"/>
    <col min="2" max="2" width="10" customWidth="1"/>
    <col min="3" max="3" width="11" customWidth="1"/>
    <col min="4" max="4" width="8.125" customWidth="1"/>
    <col min="5" max="5" width="12.625" customWidth="1"/>
    <col min="6" max="6" width="13.25" customWidth="1"/>
  </cols>
  <sheetData>
    <row r="2" spans="2:12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12">
      <c r="B3" s="20" t="s">
        <v>169</v>
      </c>
      <c r="C3" s="21" t="s">
        <v>170</v>
      </c>
      <c r="D3" s="20">
        <v>1</v>
      </c>
      <c r="E3" s="22">
        <v>5</v>
      </c>
      <c r="F3" s="22">
        <v>124000</v>
      </c>
    </row>
    <row r="4" spans="2:12">
      <c r="B4" s="20" t="s">
        <v>171</v>
      </c>
      <c r="C4" s="21" t="s">
        <v>172</v>
      </c>
      <c r="D4" s="20" t="s">
        <v>187</v>
      </c>
      <c r="E4" s="22">
        <v>2</v>
      </c>
      <c r="F4" s="22">
        <v>299000</v>
      </c>
    </row>
    <row r="5" spans="2:12">
      <c r="B5" s="20" t="s">
        <v>173</v>
      </c>
      <c r="C5" s="21" t="s">
        <v>174</v>
      </c>
      <c r="D5" s="20">
        <v>-1</v>
      </c>
      <c r="E5" s="22">
        <v>5</v>
      </c>
      <c r="F5" s="22">
        <v>54000</v>
      </c>
    </row>
    <row r="6" spans="2:12">
      <c r="B6" s="20" t="s">
        <v>175</v>
      </c>
      <c r="C6" s="21" t="s">
        <v>176</v>
      </c>
      <c r="D6" s="20">
        <v>0</v>
      </c>
      <c r="E6" s="22">
        <v>4</v>
      </c>
      <c r="F6" s="22">
        <v>990000</v>
      </c>
    </row>
    <row r="7" spans="2:12">
      <c r="B7" s="20" t="s">
        <v>177</v>
      </c>
      <c r="C7" s="21" t="s">
        <v>178</v>
      </c>
      <c r="D7" s="20">
        <v>1</v>
      </c>
      <c r="E7" s="22">
        <v>9</v>
      </c>
      <c r="F7" s="22">
        <v>250000</v>
      </c>
    </row>
    <row r="8" spans="2:12">
      <c r="B8" s="20" t="s">
        <v>179</v>
      </c>
      <c r="C8" s="21" t="s">
        <v>180</v>
      </c>
      <c r="D8" s="20">
        <v>0</v>
      </c>
      <c r="E8" s="22">
        <v>10</v>
      </c>
      <c r="F8" s="22">
        <v>85000</v>
      </c>
    </row>
    <row r="9" spans="2:12">
      <c r="B9" s="20" t="s">
        <v>181</v>
      </c>
      <c r="C9" s="21" t="s">
        <v>182</v>
      </c>
      <c r="D9" s="20">
        <v>-1</v>
      </c>
      <c r="E9" s="22">
        <v>21</v>
      </c>
      <c r="F9" s="22">
        <v>342000</v>
      </c>
    </row>
    <row r="10" spans="2:12">
      <c r="B10" s="20" t="s">
        <v>183</v>
      </c>
      <c r="C10" s="21" t="s">
        <v>184</v>
      </c>
      <c r="D10" s="20">
        <v>1</v>
      </c>
      <c r="E10" s="22">
        <v>2</v>
      </c>
      <c r="F10" s="22">
        <v>450000</v>
      </c>
    </row>
    <row r="15" spans="2:12">
      <c r="G15" s="40"/>
      <c r="L15" s="40"/>
    </row>
    <row r="16" spans="2:12">
      <c r="G16" s="40"/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tabSelected="1" workbookViewId="0">
      <selection activeCell="K4" sqref="K4"/>
    </sheetView>
  </sheetViews>
  <sheetFormatPr defaultRowHeight="16.5"/>
  <cols>
    <col min="1" max="1" width="11.125" bestFit="1" customWidth="1"/>
    <col min="3" max="3" width="26.375" customWidth="1"/>
    <col min="4" max="4" width="14.75" customWidth="1"/>
    <col min="7" max="7" width="12.875" customWidth="1"/>
    <col min="8" max="8" width="6.75" customWidth="1"/>
    <col min="10" max="10" width="25.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45975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45975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>
        <v>46102</v>
      </c>
      <c r="B7" s="1" t="s">
        <v>70</v>
      </c>
      <c r="C7" s="3" t="s">
        <v>71</v>
      </c>
      <c r="D7" s="1" t="s">
        <v>72</v>
      </c>
      <c r="E7" s="13">
        <v>3530</v>
      </c>
      <c r="F7" s="13">
        <v>4</v>
      </c>
      <c r="G7" s="13">
        <v>14120</v>
      </c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>
        <v>46102</v>
      </c>
      <c r="B8" s="1" t="s">
        <v>70</v>
      </c>
      <c r="C8" s="3" t="s">
        <v>71</v>
      </c>
      <c r="D8" s="1" t="s">
        <v>72</v>
      </c>
      <c r="E8" s="13">
        <v>3530</v>
      </c>
      <c r="F8" s="13">
        <v>5</v>
      </c>
      <c r="G8" s="13">
        <v>17650</v>
      </c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USER</cp:lastModifiedBy>
  <dcterms:created xsi:type="dcterms:W3CDTF">2023-08-09T00:13:15Z</dcterms:created>
  <dcterms:modified xsi:type="dcterms:W3CDTF">2026-03-21T06:23:21Z</dcterms:modified>
</cp:coreProperties>
</file>