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762ce629f0b0a3d/바탕 화면/2025_기출문제집_컴활1급실기_학습자료_241206 update/02 최신기출유형/06회/"/>
    </mc:Choice>
  </mc:AlternateContent>
  <xr:revisionPtr revIDLastSave="153" documentId="13_ncr:1_{1F981D52-CA73-4FDF-8097-BA12C6D5E9A2}" xr6:coauthVersionLast="47" xr6:coauthVersionMax="47" xr10:uidLastSave="{D28B17AD-1D89-437A-8467-318FF7928B16}"/>
  <bookViews>
    <workbookView xWindow="-110" yWindow="-110" windowWidth="25820" windowHeight="15500" firstSheet="2" activeTab="5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1"/>
                <x16:calculatedTimeColumn columnName="등록일자(월 인덱스)" columnId="등록일자(월 인덱스)" contentType="monthsindex" isSelected="1"/>
                <x16:calculatedTimeColumn columnName="등록일자(월)" columnId="등록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3" l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G32" i="3" a="1"/>
  <c r="G32" i="3" s="1"/>
  <c r="H32" i="3" a="1"/>
  <c r="H32" i="3" s="1"/>
  <c r="G33" i="3" a="1"/>
  <c r="G33" i="3" s="1"/>
  <c r="H33" i="3" a="1"/>
  <c r="H33" i="3" s="1"/>
  <c r="G34" i="3" a="1"/>
  <c r="G34" i="3" s="1"/>
  <c r="H34" i="3" a="1"/>
  <c r="H34" i="3" s="1"/>
  <c r="G35" i="3" a="1"/>
  <c r="G35" i="3" s="1"/>
  <c r="H35" i="3" a="1"/>
  <c r="H35" i="3" s="1"/>
  <c r="F33" i="3" a="1"/>
  <c r="F33" i="3" s="1"/>
  <c r="F34" i="3" a="1"/>
  <c r="F34" i="3" s="1"/>
  <c r="F35" i="3" a="1"/>
  <c r="F35" i="3" s="1"/>
  <c r="F32" i="3" a="1"/>
  <c r="F32" i="3" s="1"/>
  <c r="A3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G12" i="5" a="1"/>
  <c r="G12" i="5" s="1"/>
  <c r="I11" i="5" a="1"/>
  <c r="I11" i="5" s="1"/>
  <c r="H18" i="1"/>
  <c r="A36" i="1"/>
  <c r="H40" i="1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F6258B2-E1BA-4930-BAA1-54BC2D8A2B36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A7514831-6371-49BB-BF53-68917DB33DAC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parkw\OneDrive\바탕 화면\2025_기출문제집_컴활1급실기_학습자료_241206 update\02 최신기출유형\06회\판매정보.txt" tab="0" semicolon="1">
            <textFields count="6">
              <textField/>
              <textField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<sst xmlns="http://schemas.openxmlformats.org/spreadsheetml/2006/main" count="402" uniqueCount="214">
  <si>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</si>
  <si>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</si>
  <si>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</si>
  <si>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</si>
  <si>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</si>
  <si>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</si>
  <si>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</si>
  <si>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</si>
  <si>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</si>
  <si>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</si>
  <si>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</si>
  <si>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</si>
  <si>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</si>
  <si>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</si>
  <si>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</si>
  <si>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</si>
  <si>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</si>
  <si>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</si>
  <si>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</si>
  <si>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</si>
  <si>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</si>
  <si>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</si>
  <si>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</si>
  <si>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</si>
  <si>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</si>
  <si>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</si>
  <si>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</si>
  <si>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</si>
  <si>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</si>
  <si>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</si>
  <si>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</si>
  <si>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</si>
  <si>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</si>
  <si>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</si>
  <si>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</si>
  <si>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</si>
  <si>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</si>
  <si>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</si>
  <si>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</si>
  <si>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</si>
  <si>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</si>
  <si>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</si>
  <si>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</si>
  <si>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</si>
  <si>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</si>
  <si>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</si>
  <si>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</si>
  <si>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</si>
  <si>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</si>
  <si>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</si>
  <si>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</si>
  <si>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</si>
  <si>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</si>
  <si>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</si>
  <si>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</si>
  <si>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</si>
  <si>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</si>
  <si>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</si>
  <si>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</si>
  <si>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</si>
  <si>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</si>
  <si>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</si>
  <si>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</si>
  <si>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</si>
  <si>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</si>
  <si>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</si>
  <si>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</si>
  <si>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</si>
  <si>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</si>
  <si>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</si>
  <si>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</si>
  <si>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</si>
  <si>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</si>
  <si>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</si>
  <si>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</si>
  <si>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</si>
  <si>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</si>
  <si>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</si>
  <si>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</si>
  <si>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</si>
  <si>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</si>
  <si>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</si>
  <si>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</si>
  <si>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</si>
  <si>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</si>
  <si>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</si>
  <si>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</si>
  <si>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</si>
  <si>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</si>
  <si>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</si>
  <si>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</si>
  <si>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</si>
  <si>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</si>
  <si>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</si>
  <si>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</si>
  <si>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</si>
  <si>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</si>
  <si>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</si>
  <si>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</si>
  <si>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</si>
  <si>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</si>
  <si>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</si>
  <si>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</si>
  <si>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</si>
  <si>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</si>
  <si>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</si>
  <si>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</si>
  <si>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</si>
  <si>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</si>
  <si>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</si>
  <si>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</si>
  <si>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</si>
  <si>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</si>
  <si>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</si>
  <si>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</si>
  <si>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</si>
  <si>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</si>
  <si>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</si>
  <si>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</si>
  <si>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</si>
  <si>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</si>
  <si>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</si>
  <si>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</si>
  <si>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</si>
  <si>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</si>
  <si>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</si>
  <si>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</si>
  <si>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</si>
  <si>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</si>
  <si>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</si>
  <si>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</si>
  <si>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</si>
  <si>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</si>
  <si>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</si>
  <si>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</si>
  <si>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</si>
  <si>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</si>
  <si>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</si>
  <si>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</si>
  <si>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</si>
  <si>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</si>
  <si>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</si>
  <si>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</si>
  <si>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</si>
  <si>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</si>
  <si>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</si>
  <si>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</si>
  <si>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</si>
  <si>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</si>
  <si>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</si>
  <si>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</si>
  <si>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</si>
  <si>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</si>
  <si>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</si>
  <si>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</si>
  <si>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</si>
  <si>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</si>
  <si>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</si>
  <si>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</si>
  <si>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</si>
  <si>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</si>
  <si>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</si>
  <si>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</si>
  <si>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</si>
  <si>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</si>
  <si>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</si>
  <si>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</si>
  <si>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</si>
  <si>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</si>
  <si>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</si>
  <si>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</si>
  <si>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</si>
  <si>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</si>
  <si>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</si>
  <si>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</si>
  <si>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</si>
  <si>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</si>
  <si>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</si>
  <si>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</si>
  <si>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</si>
  <si>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</si>
  <si>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</si>
  <si>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</si>
  <si>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</si>
  <si>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</si>
  <si>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</si>
  <si>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</si>
  <si>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</si>
  <si>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</si>
  <si>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</si>
  <si>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</si>
  <si>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</si>
  <si>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</si>
  <si>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</si>
  <si>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</si>
  <si>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2018</t>
  </si>
  <si>
    <t>2019</t>
  </si>
  <si>
    <t>2020</t>
  </si>
  <si>
    <t>등록일자(연도)</t>
  </si>
  <si>
    <t>값</t>
  </si>
  <si>
    <t>평균: 실적</t>
  </si>
  <si>
    <t>평균: 단가</t>
  </si>
  <si>
    <t>$G$2</t>
  </si>
  <si>
    <t>$G$4</t>
  </si>
  <si>
    <t>할인율 증가</t>
  </si>
  <si>
    <t>만든 사람 박지연 날짜 2026-01-10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</si>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</sst>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_ "/>
    <numFmt numFmtId="177" formatCode="&quot;남&quot;&quot;성&quot;;&quot;여&quot;&quot;성&quot;;&quot;공&quot;&quot;통&quot;;&quot;반&quot;&quot;품&quot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9" fontId="0" fillId="0" borderId="0" xfId="0" applyNumberFormat="1">
      <alignment vertical="center"/>
    </xf>
    <xf numFmtId="41" fontId="0" fillId="0" borderId="9" xfId="0" applyNumberFormat="1" applyBorder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11" fillId="6" borderId="0" xfId="0" applyFont="1" applyFill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0" fontId="5" fillId="0" borderId="1" xfId="1" applyNumberFormat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7" fontId="5" fillId="0" borderId="1" xfId="3" applyNumberFormat="1" applyFon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89-48D3-9BE6-CFBD42756F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7398895"/>
        <c:axId val="797399375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797399375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97398895"/>
        <c:crosses val="max"/>
        <c:crossBetween val="between"/>
      </c:valAx>
      <c:catAx>
        <c:axId val="79739889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97399375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5DB6DEEE-2940-8EE9-CD00-3710C8A15AA5}"/>
            </a:ext>
          </a:extLst>
        </xdr:cNvPr>
        <xdr:cNvSpPr/>
      </xdr:nvSpPr>
      <xdr:spPr>
        <a:xfrm>
          <a:off x="2444750" y="2374900"/>
          <a:ext cx="9588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053DE6F6-FCBD-CE20-9017-0D87BFA29865}"/>
            </a:ext>
          </a:extLst>
        </xdr:cNvPr>
        <xdr:cNvSpPr/>
      </xdr:nvSpPr>
      <xdr:spPr>
        <a:xfrm>
          <a:off x="3403600" y="2374900"/>
          <a:ext cx="10096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박지연" refreshedDate="46032.724230439817" backgroundQuery="1" createdVersion="8" refreshedVersion="8" minRefreshableVersion="3" recordCount="0" supportSubquery="1" supportAdvancedDrill="1" xr:uid="{4B2B20CF-FA93-4D3D-BD5C-3AFA7CBAF16A}">
  <cacheSource type="external" connectionId="1"/>
  <cacheFields count="4">
    <cacheField name="[판매정보].[제약회사].[제약회사]" caption="제약회사" numFmtId="0" hierarchy="2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6" level="1">
      <sharedItems count="3">
        <s v="2018"/>
        <s v="2019"/>
        <s v="2020"/>
      </sharedItems>
    </cacheField>
    <cacheField name="[Measures].[평균: 실적]" caption="평균: 실적" numFmtId="0" hierarchy="14" level="32767"/>
    <cacheField name="[Measures].[평균: 단가]" caption="평균: 단가" numFmtId="0" hierarchy="15" level="32767"/>
  </cacheFields>
  <cacheHierarchies count="16">
    <cacheHierarchy uniqueName="[판매정보].[제품코드]" caption="제품코드" attribute="1" defaultMemberUniqueName="[판매정보].[제품코드].[All]" allUniqueName="[판매정보].[제품코드].[All]" dimensionUniqueName="[판매정보]" displayFolder="" count="0" memberValueDatatype="130" unbalanced="0"/>
    <cacheHierarchy uniqueName="[판매정보].[제품명]" caption="제품명" attribute="1" defaultMemberUniqueName="[판매정보].[제품명].[All]" allUniqueName="[판매정보].[제품명].[All]" dimensionUniqueName="[판매정보]" displayFolder="" count="0" memberValueDatatype="130" unbalanced="0"/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C350854-6508-43D6-942D-BF4395E11B33}" name="피벗 테이블1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howAll="0" dataSourceSort="1" defaultSubtotal="0">
      <items count="3">
        <item x="0" e="0"/>
        <item x="1" e="0"/>
        <item x="2" e="0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0" baseItem="0" numFmtId="176"/>
    <dataField name="평균: 단가" fld="3" subtotal="average" baseField="0" baseItem="0" numFmtId="176"/>
  </dataFields>
  <pivotHierarchies count="1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2"/>
  </rowHierarchiesUsage>
  <colHierarchiesUsage count="2">
    <colHierarchyUsage hierarchyUsage="6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H53"/>
  <sheetViews>
    <sheetView workbookViewId="0">
      <selection activeCell="I12" sqref="I12"/>
    </sheetView>
  </sheetViews>
  <sheetFormatPr defaultRowHeight="17"/>
  <cols>
    <col min="2" max="2" width="25.5" customWidth="1"/>
    <col min="3" max="3" width="15.3320312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8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8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  <c r="H18" t="b">
        <f>AND(RIGHT($A3,3)&gt;="160",$C3&lt;&gt;"극동제약")</f>
        <v>0</v>
      </c>
    </row>
    <row r="19" spans="1:8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8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8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8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8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8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8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8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8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8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8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8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8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8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8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8">
      <c r="A35" s="14" t="s">
        <v>191</v>
      </c>
    </row>
    <row r="36" spans="1:8">
      <c r="A36" t="b">
        <f>AND(MID($A3,4,1)&gt;="5",OR(MONTH($E3)=3,MONTH($E3)=9))</f>
        <v>1</v>
      </c>
    </row>
    <row r="38" spans="1:8">
      <c r="A38" s="1" t="s">
        <v>0</v>
      </c>
      <c r="B38" s="1" t="s">
        <v>1</v>
      </c>
      <c r="C38" s="2" t="s">
        <v>4</v>
      </c>
      <c r="D38" s="1" t="s">
        <v>5</v>
      </c>
    </row>
    <row r="39" spans="1:8">
      <c r="A39" s="1" t="s">
        <v>6</v>
      </c>
      <c r="B39" s="3" t="s">
        <v>7</v>
      </c>
      <c r="C39" s="2">
        <v>43533</v>
      </c>
      <c r="D39" s="1">
        <v>297</v>
      </c>
    </row>
    <row r="40" spans="1:8">
      <c r="A40" s="1" t="s">
        <v>9</v>
      </c>
      <c r="B40" s="3" t="s">
        <v>10</v>
      </c>
      <c r="C40" s="2">
        <v>43533</v>
      </c>
      <c r="D40" s="1">
        <v>144</v>
      </c>
      <c r="H40" t="b">
        <f>AND(MID($A3,4,1)&gt;=5,OR(MONTH($E3)=3,MONTH($E3)=9))</f>
        <v>1</v>
      </c>
    </row>
    <row r="41" spans="1:8">
      <c r="A41" s="1" t="s">
        <v>37</v>
      </c>
      <c r="B41" s="3" t="s">
        <v>38</v>
      </c>
      <c r="C41" s="2">
        <v>43533</v>
      </c>
      <c r="D41" s="1">
        <v>224</v>
      </c>
    </row>
    <row r="42" spans="1:8">
      <c r="A42" s="1" t="s">
        <v>39</v>
      </c>
      <c r="B42" s="3" t="s">
        <v>40</v>
      </c>
      <c r="C42" s="2">
        <v>43736</v>
      </c>
      <c r="D42" s="1">
        <v>144</v>
      </c>
    </row>
    <row r="43" spans="1:8">
      <c r="A43" s="1" t="s">
        <v>47</v>
      </c>
      <c r="B43" s="3" t="s">
        <v>48</v>
      </c>
      <c r="C43" s="2">
        <v>43533</v>
      </c>
      <c r="D43" s="1">
        <v>139</v>
      </c>
    </row>
    <row r="44" spans="1:8">
      <c r="A44" s="1" t="s">
        <v>62</v>
      </c>
      <c r="B44" s="3" t="s">
        <v>63</v>
      </c>
      <c r="C44" s="2">
        <v>43736</v>
      </c>
      <c r="D44" s="1">
        <v>268</v>
      </c>
    </row>
    <row r="45" spans="1:8">
      <c r="A45" s="1" t="s">
        <v>65</v>
      </c>
      <c r="B45" s="3" t="s">
        <v>66</v>
      </c>
      <c r="C45" s="2">
        <v>43533</v>
      </c>
      <c r="D45" s="1">
        <v>89</v>
      </c>
    </row>
    <row r="46" spans="1:8">
      <c r="A46" s="1" t="s">
        <v>73</v>
      </c>
      <c r="B46" s="3" t="s">
        <v>74</v>
      </c>
      <c r="C46" s="2">
        <v>43736</v>
      </c>
      <c r="D46" s="1">
        <v>129</v>
      </c>
    </row>
    <row r="47" spans="1:8">
      <c r="A47" s="1" t="s">
        <v>80</v>
      </c>
      <c r="B47" s="3" t="s">
        <v>81</v>
      </c>
      <c r="C47" s="2">
        <v>42438</v>
      </c>
      <c r="D47" s="1">
        <v>89</v>
      </c>
    </row>
    <row r="48" spans="1:8">
      <c r="A48" s="1"/>
      <c r="B48" s="3"/>
      <c r="C48" s="2"/>
      <c r="D48" s="1"/>
    </row>
    <row r="49" spans="1:4">
      <c r="A49" s="1"/>
      <c r="B49" s="3"/>
      <c r="C49" s="2"/>
      <c r="D49" s="1"/>
    </row>
    <row r="50" spans="1:4">
      <c r="A50" s="1"/>
      <c r="B50" s="3"/>
      <c r="C50" s="2"/>
      <c r="D50" s="1"/>
    </row>
    <row r="51" spans="1:4">
      <c r="A51" s="1"/>
      <c r="B51" s="3"/>
      <c r="C51" s="2"/>
      <c r="D51" s="1"/>
    </row>
    <row r="52" spans="1:4">
      <c r="A52" s="1"/>
      <c r="B52" s="3"/>
      <c r="C52" s="2"/>
      <c r="D52" s="1"/>
    </row>
    <row r="53" spans="1:4">
      <c r="A53" s="1"/>
      <c r="B53" s="3"/>
      <c r="C53" s="2"/>
      <c r="D53" s="1"/>
    </row>
  </sheetData>
  <phoneticPr fontId="1" type="noConversion"/>
  <conditionalFormatting sqref="A3:F33">
    <cfRule type="expression" dxfId="0" priority="1">
      <formula>AND(RIGHT($A3,3)&gt;="160",$C3&lt;&gt;"극동제약")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>
      <selection activeCell="M15" sqref="M15"/>
    </sheetView>
  </sheetViews>
  <sheetFormatPr defaultRowHeight="17"/>
  <cols>
    <col min="1" max="1" width="5.08203125" customWidth="1"/>
    <col min="2" max="2" width="31.8320312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3">
        <v>150</v>
      </c>
    </row>
    <row r="6" spans="2:4">
      <c r="B6" s="7" t="s">
        <v>86</v>
      </c>
      <c r="C6" s="8">
        <v>42</v>
      </c>
      <c r="D6" s="23">
        <v>190</v>
      </c>
    </row>
    <row r="7" spans="2:4">
      <c r="B7" s="7" t="s">
        <v>48</v>
      </c>
      <c r="C7" s="8">
        <v>45</v>
      </c>
      <c r="D7" s="23">
        <v>139</v>
      </c>
    </row>
    <row r="8" spans="2:4">
      <c r="B8" s="7" t="s">
        <v>89</v>
      </c>
      <c r="C8" s="8">
        <v>159</v>
      </c>
      <c r="D8" s="23">
        <v>124</v>
      </c>
    </row>
    <row r="9" spans="2:4">
      <c r="B9" s="7" t="s">
        <v>90</v>
      </c>
      <c r="C9" s="8">
        <v>54</v>
      </c>
      <c r="D9" s="23">
        <v>129</v>
      </c>
    </row>
    <row r="10" spans="2:4">
      <c r="B10" s="7" t="s">
        <v>24</v>
      </c>
      <c r="C10" s="8">
        <v>120</v>
      </c>
      <c r="D10" s="23">
        <v>297</v>
      </c>
    </row>
    <row r="11" spans="2:4">
      <c r="B11" s="7" t="s">
        <v>91</v>
      </c>
      <c r="C11" s="8">
        <v>111</v>
      </c>
      <c r="D11" s="23">
        <v>268</v>
      </c>
    </row>
    <row r="12" spans="2:4">
      <c r="B12" s="7" t="s">
        <v>92</v>
      </c>
      <c r="C12" s="8">
        <v>4996</v>
      </c>
      <c r="D12" s="23">
        <v>118</v>
      </c>
    </row>
    <row r="13" spans="2:4">
      <c r="B13" s="7" t="s">
        <v>93</v>
      </c>
      <c r="C13" s="8">
        <v>15459</v>
      </c>
      <c r="D13" s="23">
        <v>134</v>
      </c>
    </row>
    <row r="14" spans="2:4">
      <c r="B14" s="7" t="s">
        <v>94</v>
      </c>
      <c r="C14" s="8">
        <v>448</v>
      </c>
      <c r="D14" s="23">
        <v>89</v>
      </c>
    </row>
    <row r="15" spans="2:4">
      <c r="B15" s="7" t="s">
        <v>77</v>
      </c>
      <c r="C15" s="8">
        <v>114</v>
      </c>
      <c r="D15" s="23">
        <v>118</v>
      </c>
    </row>
    <row r="16" spans="2:4">
      <c r="B16" s="7" t="s">
        <v>95</v>
      </c>
      <c r="C16" s="8">
        <v>441</v>
      </c>
      <c r="D16" s="23">
        <v>151</v>
      </c>
    </row>
    <row r="17" spans="2:4">
      <c r="B17" s="7" t="s">
        <v>96</v>
      </c>
      <c r="C17" s="8">
        <v>51</v>
      </c>
      <c r="D17" s="23">
        <v>89</v>
      </c>
    </row>
    <row r="18" spans="2:4">
      <c r="B18" s="7" t="s">
        <v>51</v>
      </c>
      <c r="C18" s="8">
        <v>82</v>
      </c>
      <c r="D18" s="23">
        <v>118</v>
      </c>
    </row>
    <row r="19" spans="2:4">
      <c r="B19" s="7" t="s">
        <v>97</v>
      </c>
      <c r="C19" s="8">
        <v>165</v>
      </c>
      <c r="D19" s="23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workbookViewId="0">
      <selection activeCell="I3" sqref="I3"/>
    </sheetView>
  </sheetViews>
  <sheetFormatPr defaultRowHeight="17"/>
  <cols>
    <col min="2" max="2" width="11.08203125" bestFit="1" customWidth="1"/>
    <col min="3" max="3" width="29.25" customWidth="1"/>
    <col min="4" max="4" width="10" customWidth="1"/>
    <col min="5" max="5" width="29.33203125" customWidth="1"/>
    <col min="6" max="6" width="9.33203125" bestFit="1" customWidth="1"/>
    <col min="7" max="7" width="7.08203125" bestFit="1" customWidth="1"/>
    <col min="8" max="8" width="12.3320312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IF(LEFT($C3,2)=LEFT($D3,2),SUBSTITUTE($C3," ","★",1),$C3)</f>
        <v>건웅★로딘정 100mg</v>
      </c>
      <c r="F3" s="11">
        <v>178000</v>
      </c>
      <c r="G3" s="1">
        <v>115</v>
      </c>
      <c r="H3" s="12" t="str">
        <f>IFERROR(TEXT($F3*$G3,"#,##0원"),"")</f>
        <v>20,470,000원</v>
      </c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IF(LEFT($C4,2)=LEFT($D4,2),SUBSTITUTE($C4," ","★",1),$C4)</f>
        <v>국제★구루메포민정 250mg</v>
      </c>
      <c r="F4" s="11">
        <v>59000</v>
      </c>
      <c r="G4" s="1">
        <v>129</v>
      </c>
      <c r="H4" s="12" t="str">
        <f t="shared" ref="H4:H28" si="1">IFERROR(TEXT($F4*$G4,"#,##0원"),"")</f>
        <v>7,611,000원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/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/>
    </row>
    <row r="30" spans="1:9">
      <c r="A30" t="s">
        <v>152</v>
      </c>
      <c r="E30" t="s">
        <v>153</v>
      </c>
    </row>
    <row r="31" spans="1:9">
      <c r="A31" s="41" t="s">
        <v>1</v>
      </c>
      <c r="B31" s="42"/>
      <c r="C31" s="43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4" t="str">
        <f>VLOOKUP(MIN($B$3:$B$28),$B$3:$C$28,2,0)</f>
        <v>건웅 미크로노마이신주사 60mg</v>
      </c>
      <c r="B32" s="45"/>
      <c r="C32" s="46"/>
      <c r="E32" s="1" t="s">
        <v>8</v>
      </c>
      <c r="F32" s="13">
        <f t="array" ref="F32">AVERAGE(IF(($E32=$D$3:$D$28)*(F$31=YEAR($B$3:$B$28))*($F$3:$F$28&gt;=50000),$G$3:$G$28))</f>
        <v>151</v>
      </c>
      <c r="G32" s="13">
        <f t="array" ref="G32">AVERAGE(IF(($E32=$D$3:$D$28)*(G$31=YEAR($B$3:$B$28))*($F$3:$F$28&gt;=50000),$G$3:$G$28))</f>
        <v>135</v>
      </c>
      <c r="H32" s="13">
        <f t="array" ref="H32">AVERAGE(IF(($E32=$D$3:$D$28)*(H$31=YEAR($B$3:$B$28))*($F$3:$F$28&gt;=50000),$G$3:$G$28))</f>
        <v>129</v>
      </c>
    </row>
    <row r="33" spans="5:8">
      <c r="E33" s="1" t="s">
        <v>25</v>
      </c>
      <c r="F33" s="13">
        <f t="array" ref="F33">AVERAGE(IF(($E33=$D$3:$D$28)*(F$31=YEAR($B$3:$B$28))*($F$3:$F$28&gt;=50000),$G$3:$G$28))</f>
        <v>118</v>
      </c>
      <c r="G33" s="13">
        <f t="array" ref="G33">AVERAGE(IF(($E33=$D$3:$D$28)*(G$31=YEAR($B$3:$B$28))*($F$3:$F$28&gt;=50000),$G$3:$G$28))</f>
        <v>110.5</v>
      </c>
      <c r="H33" s="13">
        <f t="array" ref="H33">AVERAGE(IF(($E33=$D$3:$D$28)*(H$31=YEAR($B$3:$B$28))*($F$3:$F$28&gt;=50000),$G$3:$G$28))</f>
        <v>89</v>
      </c>
    </row>
    <row r="34" spans="5:8">
      <c r="E34" s="1" t="s">
        <v>36</v>
      </c>
      <c r="F34" s="13">
        <f t="array" ref="F34">AVERAGE(IF(($E34=$D$3:$D$28)*(F$31=YEAR($B$3:$B$28))*($F$3:$F$28&gt;=50000),$G$3:$G$28))</f>
        <v>127.8</v>
      </c>
      <c r="G34" s="13">
        <f t="array" ref="G34">AVERAGE(IF(($E34=$D$3:$D$28)*(G$31=YEAR($B$3:$B$28))*($F$3:$F$28&gt;=50000),$G$3:$G$28))</f>
        <v>129</v>
      </c>
      <c r="H34" s="13">
        <f t="array" ref="H34">AVERAGE(IF(($E34=$D$3:$D$28)*(H$31=YEAR($B$3:$B$28))*($F$3:$F$28&gt;=50000),$G$3:$G$28))</f>
        <v>288</v>
      </c>
    </row>
    <row r="35" spans="5:8">
      <c r="E35" s="1" t="s">
        <v>119</v>
      </c>
      <c r="F35" s="13">
        <f t="array" ref="F35">AVERAGE(IF(($E35=$D$3:$D$28)*(F$31=YEAR($B$3:$B$28))*($F$3:$F$28&gt;=50000),$G$3:$G$28))</f>
        <v>80.333333333333329</v>
      </c>
      <c r="G35" s="13">
        <f t="array" ref="G35">AVERAGE(IF(($E35=$D$3:$D$28)*(G$31=YEAR($B$3:$B$28))*($F$3:$F$28&gt;=50000),$G$3:$G$28))</f>
        <v>124</v>
      </c>
      <c r="H35" s="13">
        <f t="array" ref="H35">AVERAGE(IF(($E35=$D$3:$D$28)*(H$31=YEAR($B$3:$B$28))*($F$3:$F$28&gt;=50000),$G$3:$G$28))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A2" sqref="A2"/>
    </sheetView>
  </sheetViews>
  <sheetFormatPr defaultRowHeight="17"/>
  <cols>
    <col min="1" max="1" width="10.58203125" bestFit="1" customWidth="1"/>
    <col min="2" max="7" width="15.6640625" bestFit="1" customWidth="1"/>
    <col min="8" max="11" width="14.5" bestFit="1" customWidth="1"/>
  </cols>
  <sheetData>
    <row r="2" spans="1:7">
      <c r="B2" s="24" t="s">
        <v>198</v>
      </c>
      <c r="C2" s="24" t="s">
        <v>199</v>
      </c>
    </row>
    <row r="3" spans="1:7">
      <c r="B3" t="s">
        <v>195</v>
      </c>
      <c r="D3" t="s">
        <v>196</v>
      </c>
      <c r="F3" t="s">
        <v>197</v>
      </c>
    </row>
    <row r="4" spans="1:7">
      <c r="A4" s="24" t="s">
        <v>2</v>
      </c>
      <c r="B4" t="s">
        <v>200</v>
      </c>
      <c r="C4" t="s">
        <v>201</v>
      </c>
      <c r="D4" t="s">
        <v>200</v>
      </c>
      <c r="E4" t="s">
        <v>201</v>
      </c>
      <c r="F4" t="s">
        <v>200</v>
      </c>
      <c r="G4" t="s">
        <v>201</v>
      </c>
    </row>
    <row r="5" spans="1:7">
      <c r="A5" t="s">
        <v>52</v>
      </c>
      <c r="B5" s="25"/>
      <c r="C5" s="25"/>
      <c r="D5" s="25"/>
      <c r="E5" s="25"/>
      <c r="F5" s="25">
        <v>127.5</v>
      </c>
      <c r="G5" s="25">
        <v>348</v>
      </c>
    </row>
    <row r="6" spans="1:7">
      <c r="A6" t="s">
        <v>82</v>
      </c>
      <c r="B6" s="25">
        <v>187.33333333333334</v>
      </c>
      <c r="C6" s="25">
        <v>145</v>
      </c>
      <c r="D6" s="25">
        <v>185.25</v>
      </c>
      <c r="E6" s="25">
        <v>133.75</v>
      </c>
      <c r="F6" s="25">
        <v>191.5</v>
      </c>
      <c r="G6" s="25">
        <v>137</v>
      </c>
    </row>
    <row r="7" spans="1:7">
      <c r="A7" t="s">
        <v>193</v>
      </c>
      <c r="B7" s="25">
        <v>109.83333333333333</v>
      </c>
      <c r="C7" s="25">
        <v>1207.5</v>
      </c>
      <c r="D7" s="25">
        <v>84</v>
      </c>
      <c r="E7" s="25">
        <v>265.33333333333331</v>
      </c>
      <c r="F7" s="25">
        <v>106.25</v>
      </c>
      <c r="G7" s="25">
        <v>3745.75</v>
      </c>
    </row>
    <row r="8" spans="1:7">
      <c r="A8" t="s">
        <v>192</v>
      </c>
      <c r="B8" s="25"/>
      <c r="C8" s="25"/>
      <c r="D8" s="25">
        <v>134</v>
      </c>
      <c r="E8" s="25">
        <v>334</v>
      </c>
      <c r="F8" s="25"/>
      <c r="G8" s="25"/>
    </row>
    <row r="9" spans="1:7">
      <c r="A9" t="s">
        <v>36</v>
      </c>
      <c r="B9" s="25">
        <v>153.57142857142858</v>
      </c>
      <c r="C9" s="25">
        <v>3055.4285714285716</v>
      </c>
      <c r="D9" s="25">
        <v>128.66666666666666</v>
      </c>
      <c r="E9" s="25">
        <v>60.333333333333336</v>
      </c>
      <c r="F9" s="25">
        <v>163.6</v>
      </c>
      <c r="G9" s="25">
        <v>176.6</v>
      </c>
    </row>
    <row r="10" spans="1:7">
      <c r="A10" t="s">
        <v>69</v>
      </c>
      <c r="B10" s="25"/>
      <c r="C10" s="25"/>
      <c r="D10" s="25">
        <v>151</v>
      </c>
      <c r="E10" s="25">
        <v>709</v>
      </c>
      <c r="F10" s="25"/>
      <c r="G10" s="25"/>
    </row>
    <row r="11" spans="1:7">
      <c r="A11" t="s">
        <v>30</v>
      </c>
      <c r="B11" s="25">
        <v>167.5</v>
      </c>
      <c r="C11" s="25">
        <v>256.66666666666669</v>
      </c>
      <c r="D11" s="25">
        <v>126</v>
      </c>
      <c r="E11" s="25">
        <v>50.75</v>
      </c>
      <c r="F11" s="25">
        <v>184.4</v>
      </c>
      <c r="G11" s="25">
        <v>255.8</v>
      </c>
    </row>
    <row r="12" spans="1:7">
      <c r="A12" t="s">
        <v>25</v>
      </c>
      <c r="B12" s="25">
        <v>116.8</v>
      </c>
      <c r="C12" s="25">
        <v>388.2</v>
      </c>
      <c r="D12" s="25">
        <v>146.85714285714286</v>
      </c>
      <c r="E12" s="25">
        <v>3078.8571428571427</v>
      </c>
      <c r="F12" s="25">
        <v>205.2</v>
      </c>
      <c r="G12" s="25">
        <v>680.4</v>
      </c>
    </row>
    <row r="13" spans="1:7">
      <c r="A13" t="s">
        <v>13</v>
      </c>
      <c r="B13" s="25"/>
      <c r="C13" s="25"/>
      <c r="D13" s="25">
        <v>224</v>
      </c>
      <c r="E13" s="25">
        <v>182</v>
      </c>
      <c r="F13" s="25"/>
      <c r="G13" s="25"/>
    </row>
    <row r="14" spans="1:7">
      <c r="A14" t="s">
        <v>8</v>
      </c>
      <c r="B14" s="25">
        <v>163.23076923076923</v>
      </c>
      <c r="C14" s="25">
        <v>570.38461538461536</v>
      </c>
      <c r="D14" s="25">
        <v>154.1</v>
      </c>
      <c r="E14" s="25">
        <v>526</v>
      </c>
      <c r="F14" s="25">
        <v>128.6</v>
      </c>
      <c r="G14" s="25">
        <v>349.2</v>
      </c>
    </row>
    <row r="15" spans="1:7">
      <c r="A15" t="s">
        <v>194</v>
      </c>
      <c r="B15" s="25">
        <v>150.17500000000001</v>
      </c>
      <c r="C15" s="25">
        <v>999.1</v>
      </c>
      <c r="D15" s="25">
        <v>145.91176470588235</v>
      </c>
      <c r="E15" s="25">
        <v>875.05882352941171</v>
      </c>
      <c r="F15" s="25">
        <v>155</v>
      </c>
      <c r="G15" s="25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A01A5-5B9C-4BE9-A0FE-A6B571036146}">
  <sheetPr codeName="Sheet9">
    <outlinePr summaryBelow="0"/>
  </sheetPr>
  <dimension ref="B1:F11"/>
  <sheetViews>
    <sheetView showGridLines="0" workbookViewId="0"/>
  </sheetViews>
  <sheetFormatPr defaultRowHeight="17" outlineLevelRow="1" outlineLevelCol="1"/>
  <cols>
    <col min="3" max="3" width="5.4140625" bestFit="1" customWidth="1"/>
    <col min="4" max="6" width="11.08203125" bestFit="1" customWidth="1" outlineLevel="1"/>
  </cols>
  <sheetData>
    <row r="1" spans="2:6" ht="17.5" thickBot="1"/>
    <row r="2" spans="2:6">
      <c r="B2" s="29" t="s">
        <v>207</v>
      </c>
      <c r="C2" s="30"/>
      <c r="D2" s="36"/>
      <c r="E2" s="36"/>
      <c r="F2" s="36"/>
    </row>
    <row r="3" spans="2:6" collapsed="1">
      <c r="B3" s="28"/>
      <c r="C3" s="28"/>
      <c r="D3" s="37" t="s">
        <v>209</v>
      </c>
      <c r="E3" s="37" t="s">
        <v>204</v>
      </c>
      <c r="F3" s="37" t="s">
        <v>206</v>
      </c>
    </row>
    <row r="4" spans="2:6" ht="48" hidden="1" outlineLevel="1">
      <c r="B4" s="32"/>
      <c r="C4" s="32"/>
      <c r="E4" s="39" t="s">
        <v>205</v>
      </c>
      <c r="F4" s="39" t="s">
        <v>205</v>
      </c>
    </row>
    <row r="5" spans="2:6">
      <c r="B5" s="33" t="s">
        <v>208</v>
      </c>
      <c r="C5" s="34"/>
      <c r="D5" s="31"/>
      <c r="E5" s="31"/>
      <c r="F5" s="31"/>
    </row>
    <row r="6" spans="2:6" outlineLevel="1">
      <c r="B6" s="32"/>
      <c r="C6" s="32" t="s">
        <v>202</v>
      </c>
      <c r="D6" s="26">
        <v>0.12</v>
      </c>
      <c r="E6" s="38">
        <v>0.15</v>
      </c>
      <c r="F6" s="38">
        <v>0.1</v>
      </c>
    </row>
    <row r="7" spans="2:6">
      <c r="B7" s="33" t="s">
        <v>210</v>
      </c>
      <c r="C7" s="34"/>
      <c r="D7" s="31"/>
      <c r="E7" s="31"/>
      <c r="F7" s="31"/>
    </row>
    <row r="8" spans="2:6" ht="17.5" outlineLevel="1" thickBot="1">
      <c r="B8" s="35"/>
      <c r="C8" s="35" t="s">
        <v>203</v>
      </c>
      <c r="D8" s="27">
        <v>4433440</v>
      </c>
      <c r="E8" s="27">
        <v>4282300</v>
      </c>
      <c r="F8" s="27">
        <v>4534200</v>
      </c>
    </row>
    <row r="9" spans="2:6">
      <c r="B9" t="s">
        <v>211</v>
      </c>
    </row>
    <row r="10" spans="2:6">
      <c r="B10" t="s">
        <v>212</v>
      </c>
    </row>
    <row r="11" spans="2:6">
      <c r="B11" t="s">
        <v>213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I16"/>
  <sheetViews>
    <sheetView tabSelected="1" workbookViewId="0">
      <selection activeCell="I11" sqref="I11"/>
    </sheetView>
  </sheetViews>
  <sheetFormatPr defaultRowHeight="17"/>
  <cols>
    <col min="2" max="2" width="13" bestFit="1" customWidth="1"/>
    <col min="4" max="4" width="9.33203125" bestFit="1" customWidth="1"/>
    <col min="5" max="5" width="8.58203125" customWidth="1"/>
    <col min="6" max="6" width="11" bestFit="1" customWidth="1"/>
    <col min="7" max="7" width="10.83203125" bestFit="1" customWidth="1"/>
  </cols>
  <sheetData>
    <row r="2" spans="1:9">
      <c r="A2" t="s">
        <v>98</v>
      </c>
      <c r="E2" s="14"/>
      <c r="F2" s="14" t="s">
        <v>154</v>
      </c>
      <c r="G2" s="15">
        <v>0.12</v>
      </c>
    </row>
    <row r="3" spans="1:9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9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9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9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9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9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  <row r="11" spans="1:9">
      <c r="I11" t="str" cm="1">
        <f t="array" ref="I11:I15">REPT("◆", E4:E8/10)</f>
        <v>◆</v>
      </c>
    </row>
    <row r="12" spans="1:9">
      <c r="G12" t="str" cm="1">
        <f t="array" ref="G12:G16">REPT("◆", E4:E8/10)</f>
        <v>◆</v>
      </c>
      <c r="I12" t="str">
        <v>◆</v>
      </c>
    </row>
    <row r="13" spans="1:9">
      <c r="G13" t="str">
        <v>◆</v>
      </c>
      <c r="I13" t="str">
        <v>◆◆</v>
      </c>
    </row>
    <row r="14" spans="1:9">
      <c r="G14" t="str">
        <v>◆◆</v>
      </c>
      <c r="I14" t="str">
        <v>◆</v>
      </c>
    </row>
    <row r="15" spans="1:9">
      <c r="G15" t="str">
        <v>◆</v>
      </c>
      <c r="I15" t="str">
        <v>◆◆◆◆</v>
      </c>
    </row>
    <row r="16" spans="1:9">
      <c r="G16" t="str">
        <v>◆◆◆◆</v>
      </c>
    </row>
  </sheetData>
  <scenarios current="0" sqref="G4">
    <scenario name="할인율 증가" locked="1" count="1" user="박지연" comment="만든 사람 박지연 날짜 2026-01-10">
      <inputCells r="G2" val="0.15" numFmtId="9"/>
    </scenario>
    <scenario name="할인율 감소" locked="1" count="1" user="박지연" comment="만든 사람 박지연 날짜 2026-01-10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D7FAEDE9-4314-495A-BCFA-FAD1626705EE}">
      <formula1>F4=REPT("◆", 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workbookViewId="0">
      <selection activeCell="N16" sqref="N16"/>
    </sheetView>
  </sheetViews>
  <sheetFormatPr defaultRowHeight="17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D3" sqref="D3:D10"/>
    </sheetView>
  </sheetViews>
  <sheetFormatPr defaultRowHeight="17"/>
  <cols>
    <col min="1" max="1" width="3" customWidth="1"/>
    <col min="2" max="2" width="10" customWidth="1"/>
    <col min="3" max="3" width="11" customWidth="1"/>
    <col min="4" max="4" width="8.08203125" customWidth="1"/>
    <col min="5" max="5" width="12.58203125" customWidth="1"/>
    <col min="6" max="6" width="13.2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47">
        <v>1</v>
      </c>
      <c r="E3" s="40">
        <v>5</v>
      </c>
      <c r="F3" s="22">
        <v>124000</v>
      </c>
    </row>
    <row r="4" spans="2:6">
      <c r="B4" s="20" t="s">
        <v>171</v>
      </c>
      <c r="C4" s="21" t="s">
        <v>172</v>
      </c>
      <c r="D4" s="47" t="s">
        <v>187</v>
      </c>
      <c r="E4" s="40">
        <v>2</v>
      </c>
      <c r="F4" s="22">
        <v>299000</v>
      </c>
    </row>
    <row r="5" spans="2:6">
      <c r="B5" s="20" t="s">
        <v>173</v>
      </c>
      <c r="C5" s="21" t="s">
        <v>174</v>
      </c>
      <c r="D5" s="47">
        <v>-1</v>
      </c>
      <c r="E5" s="40">
        <v>5</v>
      </c>
      <c r="F5" s="22">
        <v>54000</v>
      </c>
    </row>
    <row r="6" spans="2:6">
      <c r="B6" s="20" t="s">
        <v>175</v>
      </c>
      <c r="C6" s="21" t="s">
        <v>176</v>
      </c>
      <c r="D6" s="47">
        <v>0</v>
      </c>
      <c r="E6" s="40">
        <v>4</v>
      </c>
      <c r="F6" s="22">
        <v>990000</v>
      </c>
    </row>
    <row r="7" spans="2:6">
      <c r="B7" s="20" t="s">
        <v>177</v>
      </c>
      <c r="C7" s="21" t="s">
        <v>178</v>
      </c>
      <c r="D7" s="47">
        <v>1</v>
      </c>
      <c r="E7" s="40">
        <v>9</v>
      </c>
      <c r="F7" s="22">
        <v>250000</v>
      </c>
    </row>
    <row r="8" spans="2:6">
      <c r="B8" s="20" t="s">
        <v>179</v>
      </c>
      <c r="C8" s="21" t="s">
        <v>180</v>
      </c>
      <c r="D8" s="47">
        <v>0</v>
      </c>
      <c r="E8" s="40">
        <v>10</v>
      </c>
      <c r="F8" s="22">
        <v>85000</v>
      </c>
    </row>
    <row r="9" spans="2:6">
      <c r="B9" s="20" t="s">
        <v>181</v>
      </c>
      <c r="C9" s="21" t="s">
        <v>182</v>
      </c>
      <c r="D9" s="47">
        <v>-1</v>
      </c>
      <c r="E9" s="40">
        <v>21</v>
      </c>
      <c r="F9" s="22">
        <v>342000</v>
      </c>
    </row>
    <row r="10" spans="2:6">
      <c r="B10" s="20" t="s">
        <v>183</v>
      </c>
      <c r="C10" s="21" t="s">
        <v>184</v>
      </c>
      <c r="D10" s="47">
        <v>1</v>
      </c>
      <c r="E10" s="40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/>
  </sheetViews>
  <sheetFormatPr defaultRowHeight="17"/>
  <cols>
    <col min="1" max="1" width="11.08203125" bestFit="1" customWidth="1"/>
    <col min="3" max="3" width="26.33203125" customWidth="1"/>
    <col min="4" max="4" width="14.75" customWidth="1"/>
    <col min="7" max="7" width="12.83203125" customWidth="1"/>
    <col min="8" max="8" width="6.75" customWidth="1"/>
    <col min="10" max="10" width="25.582031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45610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45610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지연 박</cp:lastModifiedBy>
  <dcterms:created xsi:type="dcterms:W3CDTF">2023-08-09T00:13:15Z</dcterms:created>
  <dcterms:modified xsi:type="dcterms:W3CDTF">2026-01-10T09:03:53Z</dcterms:modified>
</cp:coreProperties>
</file>