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 codeName="{3D1A710C-6663-3D7B-7F91-EC182F24A4B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ellil\OneDrive\바탕 화면\시나공 1\02 최신기출유형\06회\"/>
    </mc:Choice>
  </mc:AlternateContent>
  <xr:revisionPtr revIDLastSave="1" documentId="13_ncr:1_{1F981D52-CA73-4FDF-8097-BA12C6D5E9A2}" xr6:coauthVersionLast="36" xr6:coauthVersionMax="47" xr10:uidLastSave="{315FA81A-EAA5-482F-AEF0-5CA73CB55F72}"/>
  <bookViews>
    <workbookView xWindow="396" yWindow="396" windowWidth="22140" windowHeight="13788" firstSheet="2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62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0"/>
                <x16:calculatedTimeColumn columnName="등록일자(월 인덱스)" columnId="등록일자(월 인덱스)" contentType="monthsindex" isSelected="0"/>
                <x16:calculatedTimeColumn columnName="등록일자(월)" columnId="등록일자(월)" contentType="months" isSelected="0"/>
              </x16:modelTimeGrouping>
            </x16:modelTimeGroupings>
          </ext>
        </x15:extLst>
      </x15:dataModel>
    </ext>
  </extLst>
</workbook>
</file>

<file path=xl/calcChain.xml><?xml version="1.0" encoding="utf-8"?>
<calcChain xmlns="http://schemas.openxmlformats.org/spreadsheetml/2006/main">
  <c r="G32" i="3" l="1" a="1"/>
  <c r="G32" i="3" s="1"/>
  <c r="H32" i="3" a="1"/>
  <c r="H32" i="3"/>
  <c r="G33" i="3" a="1"/>
  <c r="G33" i="3" s="1"/>
  <c r="H33" i="3" a="1"/>
  <c r="H33" i="3"/>
  <c r="G34" i="3" a="1"/>
  <c r="G34" i="3" s="1"/>
  <c r="H34" i="3" a="1"/>
  <c r="H34" i="3"/>
  <c r="G35" i="3" a="1"/>
  <c r="G35" i="3" s="1"/>
  <c r="H35" i="3" a="1"/>
  <c r="H35" i="3" s="1"/>
  <c r="F33" i="3" a="1"/>
  <c r="F33" i="3" s="1"/>
  <c r="F34" i="3" a="1"/>
  <c r="F34" i="3" s="1"/>
  <c r="F35" i="3" a="1"/>
  <c r="F35" i="3" s="1"/>
  <c r="F32" i="3" a="1"/>
  <c r="F32" i="3" s="1"/>
  <c r="A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A36" i="1" l="1"/>
  <c r="I4" i="3"/>
  <c r="I8" i="3"/>
  <c r="I12" i="3"/>
  <c r="I16" i="3"/>
  <c r="I20" i="3"/>
  <c r="I24" i="3"/>
  <c r="I28" i="3"/>
  <c r="I22" i="3"/>
  <c r="I11" i="3"/>
  <c r="I23" i="3"/>
  <c r="I5" i="3"/>
  <c r="I9" i="3"/>
  <c r="I13" i="3"/>
  <c r="I17" i="3"/>
  <c r="I21" i="3"/>
  <c r="I25" i="3"/>
  <c r="I26" i="3"/>
  <c r="I15" i="3"/>
  <c r="I27" i="3"/>
  <c r="I6" i="3"/>
  <c r="I10" i="3"/>
  <c r="I14" i="3"/>
  <c r="I18" i="3"/>
  <c r="I7" i="3"/>
  <c r="I19" i="3"/>
  <c r="I3" i="3"/>
  <c r="G4" i="5" l="1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375A5A-F063-4DB2-82D6-AAAB508B6F84}" keepAlive="1" name="ThisWorkbookDataModel" description="데이터 모델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337DF1DB-3862-4033-9E44-7273D83A8BBF}" name="판매정보" type="103" refreshedVersion="6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ellil\OneDrive\바탕 화면\시나공 1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<sst xmlns="http://schemas.openxmlformats.org/spreadsheetml/2006/main" count="411" uniqueCount="215">
  <si>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</si>
  <si>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</si>
  <si>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</si>
  <si>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</si>
  <si>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</si>
  <si>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</si>
  <si>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</si>
  <si>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</si>
  <si>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</si>
  <si>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</si>
  <si>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</si>
  <si>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</si>
  <si>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</si>
  <si>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</si>
  <si>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</si>
  <si>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</si>
  <si>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</si>
  <si>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</si>
  <si>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</si>
  <si>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</si>
  <si>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</si>
  <si>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</si>
  <si>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</si>
  <si>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</si>
  <si>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</si>
  <si>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</si>
  <si>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</si>
  <si>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</si>
  <si>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</si>
  <si>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</si>
  <si>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</si>
  <si>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</si>
  <si>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</si>
  <si>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</si>
  <si>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</si>
  <si>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</si>
  <si>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</si>
  <si>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</si>
  <si>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</si>
  <si>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</si>
  <si>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</si>
  <si>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</si>
  <si>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</si>
  <si>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</si>
  <si>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</si>
  <si>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</si>
  <si>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</si>
  <si>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</si>
  <si>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</si>
  <si>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</si>
  <si>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</si>
  <si>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</si>
  <si>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</si>
  <si>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</si>
  <si>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</si>
  <si>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</si>
  <si>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</si>
  <si>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</si>
  <si>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</si>
  <si>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</si>
  <si>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</si>
  <si>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</si>
  <si>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</si>
  <si>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</si>
  <si>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</si>
  <si>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</si>
  <si>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</si>
  <si>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</si>
  <si>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</si>
  <si>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</si>
  <si>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</si>
  <si>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</si>
  <si>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</si>
  <si>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</si>
  <si>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</si>
  <si>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</si>
  <si>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</si>
  <si>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</si>
  <si>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</si>
  <si>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</si>
  <si>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</si>
  <si>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</si>
  <si>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</si>
  <si>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</si>
  <si>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</si>
  <si>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</si>
  <si>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</si>
  <si>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</si>
  <si>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</si>
  <si>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</si>
  <si>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</si>
  <si>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</si>
  <si>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</si>
  <si>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</si>
  <si>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</si>
  <si>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</si>
  <si>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</si>
  <si>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</si>
  <si>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</si>
  <si>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</si>
  <si>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</si>
  <si>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</si>
  <si>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</si>
  <si>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</si>
  <si>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</si>
  <si>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</si>
  <si>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</si>
  <si>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</si>
  <si>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</si>
  <si>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</si>
  <si>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</si>
  <si>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</si>
  <si>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</si>
  <si>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</si>
  <si>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</si>
  <si>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</si>
  <si>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</si>
  <si>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</si>
  <si>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</si>
  <si>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</si>
  <si>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</si>
  <si>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</si>
  <si>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</si>
  <si>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</si>
  <si>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</si>
  <si>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</si>
  <si>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</si>
  <si>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</si>
  <si>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</si>
  <si>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</si>
  <si>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</si>
  <si>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</si>
  <si>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</si>
  <si>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</si>
  <si>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</si>
  <si>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</si>
  <si>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</si>
  <si>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</si>
  <si>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</si>
  <si>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</si>
  <si>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</si>
  <si>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</si>
  <si>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</si>
  <si>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</si>
  <si>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</si>
  <si>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</si>
  <si>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</si>
  <si>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</si>
  <si>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</si>
  <si>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</si>
  <si>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</si>
  <si>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</si>
  <si>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</si>
  <si>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</si>
  <si>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</si>
  <si>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</si>
  <si>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</si>
  <si>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</si>
  <si>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</si>
  <si>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</si>
  <si>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</si>
  <si>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</si>
  <si>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</si>
  <si>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</si>
  <si>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</si>
  <si>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</si>
  <si>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</si>
  <si>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</si>
  <si>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</si>
  <si>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</si>
  <si>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</si>
  <si>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</si>
  <si>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</si>
  <si>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</si>
  <si>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</si>
  <si>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</si>
  <si>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</si>
  <si>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</si>
  <si>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</si>
  <si>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</si>
  <si>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</si>
  <si>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</si>
  <si>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</si>
  <si>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</si>
  <si>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</si>
  <si>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</si>
  <si>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</si>
  <si>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</si>
  <si>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</si>
  <si>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</si>
  <si>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</si>
  <si>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</si>
  <si>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</si>
  <si>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</si>
  <si>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</si>
  <si>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2018</t>
  </si>
  <si>
    <t>2019</t>
  </si>
  <si>
    <t>2020</t>
  </si>
  <si>
    <t>등록일자(연도)</t>
  </si>
  <si>
    <t>평균: 단가</t>
  </si>
  <si>
    <t>값</t>
  </si>
  <si>
    <t>평균: 실적</t>
  </si>
  <si>
    <t>◆</t>
    <phoneticPr fontId="1" type="noConversion"/>
  </si>
  <si>
    <t>$G$2</t>
  </si>
  <si>
    <t>$G$4</t>
  </si>
  <si>
    <t>할인율 증가</t>
  </si>
  <si>
    <t>만든 사람 송민주 날짜 2025-11-28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</si>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</sst>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9" xfId="0" applyNumberFormat="1" applyFill="1" applyBorder="1" applyAlignment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11" fillId="6" borderId="0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0" fontId="5" fillId="0" borderId="1" xfId="3" applyNumberFormat="1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D7-4DB6-A69D-254531F04E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7787024"/>
        <c:axId val="1902235008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902235008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07787024"/>
        <c:crosses val="max"/>
        <c:crossBetween val="between"/>
      </c:valAx>
      <c:catAx>
        <c:axId val="1907787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02235008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561ADF83-3AE4-4FB3-9644-B0D359B05AD0}"/>
            </a:ext>
          </a:extLst>
        </xdr:cNvPr>
        <xdr:cNvSpPr/>
      </xdr:nvSpPr>
      <xdr:spPr>
        <a:xfrm>
          <a:off x="2514600" y="2430780"/>
          <a:ext cx="96012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FCEFFD80-404F-477E-B1C2-3B97AE45DA44}"/>
            </a:ext>
          </a:extLst>
        </xdr:cNvPr>
        <xdr:cNvSpPr/>
      </xdr:nvSpPr>
      <xdr:spPr>
        <a:xfrm>
          <a:off x="3474720" y="2430780"/>
          <a:ext cx="100584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송민주" refreshedDate="45989.492771874997" backgroundQuery="1" createdVersion="6" refreshedVersion="6" minRefreshableVersion="3" recordCount="0" supportSubquery="1" supportAdvancedDrill="1" xr:uid="{5A52632F-74B0-4FA0-9B49-23C3C671AD1F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단가]" caption="평균: 단가" numFmtId="0" hierarchy="11" level="32767"/>
    <cacheField name="[Measures].[평균: 실적]" caption="평균: 실적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742911A-9A3F-4360-A2A4-3C24252AAAF7}" name="피벗 테이블1" cacheId="62" applyNumberFormats="0" applyBorderFormats="0" applyFontFormats="0" applyPatternFormats="0" applyAlignmentFormats="0" applyWidthHeightFormats="1" dataCaption="값" updatedVersion="6" minRefreshableVersion="3" useAutoFormatting="1" colGrandTotals="0" itemPrintTitles="1" createdVersion="6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howAll="0" dataSourceSort="1" defaultSubtotal="0">
      <items count="3">
        <item x="0" e="0"/>
        <item x="1" e="0"/>
        <item x="2" e="0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3" subtotal="average" baseField="0" baseItem="0" numFmtId="176"/>
    <dataField name="평균: 단가" fld="2" subtotal="average" baseField="0" baseItem="0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단가"/>
    <pivotHierarchy dragToData="1"/>
    <pivotHierarchy dragToData="1" caption="평균: 실적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53"/>
  <sheetViews>
    <sheetView workbookViewId="0">
      <selection activeCell="I16" sqref="I16"/>
    </sheetView>
  </sheetViews>
  <sheetFormatPr defaultRowHeight="17.399999999999999"/>
  <cols>
    <col min="2" max="2" width="25.5" customWidth="1"/>
    <col min="3" max="3" width="15.3984375" bestFit="1" customWidth="1"/>
    <col min="4" max="4" width="5.5" bestFit="1" customWidth="1"/>
    <col min="5" max="5" width="12.5" bestFit="1" customWidth="1"/>
    <col min="6" max="6" width="5.1992187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29" t="s">
        <v>191</v>
      </c>
    </row>
    <row r="36" spans="1:6">
      <c r="A36" t="b">
        <f>AND(MID($A3,4,1)&gt;="5",OR(MONTH($E3)=3,MONTH($E3)=9))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  <row r="48" spans="1:6">
      <c r="A48" s="1"/>
      <c r="B48" s="3"/>
      <c r="C48" s="2"/>
      <c r="D48" s="1"/>
    </row>
    <row r="49" spans="1:4">
      <c r="A49" s="1"/>
      <c r="B49" s="3"/>
      <c r="C49" s="2"/>
      <c r="D49" s="1"/>
    </row>
    <row r="50" spans="1:4">
      <c r="A50" s="1"/>
      <c r="B50" s="3"/>
      <c r="C50" s="2"/>
      <c r="D50" s="1"/>
    </row>
    <row r="51" spans="1:4">
      <c r="A51" s="1"/>
      <c r="B51" s="3"/>
      <c r="C51" s="2"/>
      <c r="D51" s="1"/>
    </row>
    <row r="52" spans="1:4">
      <c r="A52" s="1"/>
      <c r="B52" s="3"/>
      <c r="C52" s="2"/>
      <c r="D52" s="1"/>
    </row>
    <row r="53" spans="1:4">
      <c r="A53" s="1"/>
      <c r="B53" s="3"/>
      <c r="C53" s="2"/>
      <c r="D53" s="1"/>
    </row>
  </sheetData>
  <phoneticPr fontId="1" type="noConversion"/>
  <conditionalFormatting sqref="A3:F33">
    <cfRule type="expression" dxfId="0" priority="1">
      <formula>AND(RIGHT($A3,3)&gt;="160",$C3&lt;&gt;"극동제약")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Normal="100" zoomScaleSheetLayoutView="100" workbookViewId="0">
      <selection activeCell="E2" sqref="E2"/>
    </sheetView>
  </sheetViews>
  <sheetFormatPr defaultRowHeight="17.399999999999999"/>
  <cols>
    <col min="1" max="1" width="5.09765625" customWidth="1"/>
    <col min="2" max="2" width="31.89843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30">
        <v>150</v>
      </c>
    </row>
    <row r="6" spans="2:4">
      <c r="B6" s="7" t="s">
        <v>86</v>
      </c>
      <c r="C6" s="8">
        <v>42</v>
      </c>
      <c r="D6" s="30">
        <v>190</v>
      </c>
    </row>
    <row r="7" spans="2:4">
      <c r="B7" s="7" t="s">
        <v>48</v>
      </c>
      <c r="C7" s="8">
        <v>45</v>
      </c>
      <c r="D7" s="30">
        <v>139</v>
      </c>
    </row>
    <row r="8" spans="2:4">
      <c r="B8" s="7" t="s">
        <v>89</v>
      </c>
      <c r="C8" s="8">
        <v>159</v>
      </c>
      <c r="D8" s="30">
        <v>124</v>
      </c>
    </row>
    <row r="9" spans="2:4">
      <c r="B9" s="7" t="s">
        <v>90</v>
      </c>
      <c r="C9" s="8">
        <v>54</v>
      </c>
      <c r="D9" s="30">
        <v>129</v>
      </c>
    </row>
    <row r="10" spans="2:4">
      <c r="B10" s="7" t="s">
        <v>24</v>
      </c>
      <c r="C10" s="8">
        <v>120</v>
      </c>
      <c r="D10" s="30">
        <v>297</v>
      </c>
    </row>
    <row r="11" spans="2:4">
      <c r="B11" s="7" t="s">
        <v>91</v>
      </c>
      <c r="C11" s="8">
        <v>111</v>
      </c>
      <c r="D11" s="30">
        <v>268</v>
      </c>
    </row>
    <row r="12" spans="2:4">
      <c r="B12" s="7" t="s">
        <v>92</v>
      </c>
      <c r="C12" s="8">
        <v>4996</v>
      </c>
      <c r="D12" s="30">
        <v>118</v>
      </c>
    </row>
    <row r="13" spans="2:4">
      <c r="B13" s="7" t="s">
        <v>93</v>
      </c>
      <c r="C13" s="8">
        <v>15459</v>
      </c>
      <c r="D13" s="30">
        <v>134</v>
      </c>
    </row>
    <row r="14" spans="2:4">
      <c r="B14" s="7" t="s">
        <v>94</v>
      </c>
      <c r="C14" s="8">
        <v>448</v>
      </c>
      <c r="D14" s="30">
        <v>89</v>
      </c>
    </row>
    <row r="15" spans="2:4">
      <c r="B15" s="7" t="s">
        <v>77</v>
      </c>
      <c r="C15" s="8">
        <v>114</v>
      </c>
      <c r="D15" s="30">
        <v>118</v>
      </c>
    </row>
    <row r="16" spans="2:4">
      <c r="B16" s="7" t="s">
        <v>95</v>
      </c>
      <c r="C16" s="8">
        <v>441</v>
      </c>
      <c r="D16" s="30">
        <v>151</v>
      </c>
    </row>
    <row r="17" spans="2:4">
      <c r="B17" s="7" t="s">
        <v>96</v>
      </c>
      <c r="C17" s="8">
        <v>51</v>
      </c>
      <c r="D17" s="30">
        <v>89</v>
      </c>
    </row>
    <row r="18" spans="2:4">
      <c r="B18" s="7" t="s">
        <v>51</v>
      </c>
      <c r="C18" s="8">
        <v>82</v>
      </c>
      <c r="D18" s="30">
        <v>118</v>
      </c>
    </row>
    <row r="19" spans="2:4">
      <c r="B19" s="7" t="s">
        <v>97</v>
      </c>
      <c r="C19" s="8">
        <v>165</v>
      </c>
      <c r="D19" s="30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abSelected="1" topLeftCell="A21" workbookViewId="0">
      <selection activeCell="I39" sqref="I39"/>
    </sheetView>
  </sheetViews>
  <sheetFormatPr defaultRowHeight="17.399999999999999"/>
  <cols>
    <col min="2" max="2" width="11.09765625" bestFit="1" customWidth="1"/>
    <col min="3" max="3" width="29.19921875" customWidth="1"/>
    <col min="4" max="4" width="10" customWidth="1"/>
    <col min="5" max="5" width="29.3984375" customWidth="1"/>
    <col min="6" max="6" width="9.3984375" bestFit="1" customWidth="1"/>
    <col min="7" max="7" width="7.09765625" bestFit="1" customWidth="1"/>
    <col min="8" max="8" width="12.3984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IF(LEFT($C3,2)=LEFT($D3,2),SUBSTITUTE($C3," ","★",1),$C3)</f>
        <v>건웅★로딘정 100mg</v>
      </c>
      <c r="F3" s="11">
        <v>178000</v>
      </c>
      <c r="G3" s="1">
        <v>115</v>
      </c>
      <c r="H3" s="12" t="str">
        <f>TEXT(IFERROR($F3*$G3," "),"#,###원")</f>
        <v>20,470,000원</v>
      </c>
      <c r="I3" s="1" t="str">
        <f>fn비고(C3)</f>
        <v>■</v>
      </c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IF(LEFT($C4,2)=LEFT($D4,2),SUBSTITUTE($C4," ","★",1),$C4)</f>
        <v>국제★구루메포민정 250mg</v>
      </c>
      <c r="F4" s="11">
        <v>59000</v>
      </c>
      <c r="G4" s="1">
        <v>129</v>
      </c>
      <c r="H4" s="12" t="str">
        <f t="shared" ref="H4:H28" si="1">TEXT(IFERROR($F4*$G4," "),"#,###원")</f>
        <v>7,611,000원</v>
      </c>
      <c r="I4" s="1" t="str">
        <f t="shared" ref="I4:I28" si="2">fn비고(C4)</f>
        <v>■■</v>
      </c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 t="str">
        <f t="shared" si="2"/>
        <v/>
      </c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 t="str">
        <f t="shared" si="2"/>
        <v/>
      </c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 t="str">
        <f t="shared" si="2"/>
        <v/>
      </c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 t="str">
        <f t="shared" si="2"/>
        <v>■■</v>
      </c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 xml:space="preserve"> </v>
      </c>
      <c r="I9" s="1" t="str">
        <f t="shared" si="2"/>
        <v/>
      </c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 t="str">
        <f t="shared" si="2"/>
        <v/>
      </c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 t="str">
        <f t="shared" si="2"/>
        <v/>
      </c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 t="str">
        <f t="shared" si="2"/>
        <v>■</v>
      </c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 t="str">
        <f t="shared" si="2"/>
        <v>■■</v>
      </c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 t="str">
        <f t="shared" si="2"/>
        <v>■</v>
      </c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 t="str">
        <f t="shared" si="2"/>
        <v/>
      </c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 t="str">
        <f t="shared" si="2"/>
        <v>■■</v>
      </c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 t="str">
        <f t="shared" si="2"/>
        <v>■■■</v>
      </c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 t="str">
        <f t="shared" si="2"/>
        <v/>
      </c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 t="str">
        <f t="shared" si="2"/>
        <v/>
      </c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 t="str">
        <f t="shared" si="2"/>
        <v/>
      </c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 xml:space="preserve"> </v>
      </c>
      <c r="I21" s="1" t="str">
        <f t="shared" si="2"/>
        <v>■</v>
      </c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 t="str">
        <f t="shared" si="2"/>
        <v>■■■</v>
      </c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 t="str">
        <f t="shared" si="2"/>
        <v>■■■■■</v>
      </c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 t="str">
        <f t="shared" si="2"/>
        <v/>
      </c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 t="str">
        <f t="shared" si="2"/>
        <v/>
      </c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 xml:space="preserve"> </v>
      </c>
      <c r="I26" s="1" t="str">
        <f t="shared" si="2"/>
        <v/>
      </c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 t="str">
        <f t="shared" si="2"/>
        <v/>
      </c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 xml:space="preserve"> </v>
      </c>
      <c r="I28" s="1" t="str">
        <f t="shared" si="2"/>
        <v/>
      </c>
    </row>
    <row r="30" spans="1:9">
      <c r="A30" t="s">
        <v>152</v>
      </c>
      <c r="E30" t="s">
        <v>153</v>
      </c>
    </row>
    <row r="31" spans="1:9">
      <c r="A31" s="23" t="s">
        <v>1</v>
      </c>
      <c r="B31" s="24"/>
      <c r="C31" s="25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26" t="str">
        <f>VLOOKUP(MIN($B$3:$B$28),$B$3:$I$28,2,FALSE)</f>
        <v>건웅 미크로노마이신주사 60mg</v>
      </c>
      <c r="B32" s="27"/>
      <c r="C32" s="28"/>
      <c r="E32" s="1" t="s">
        <v>8</v>
      </c>
      <c r="F32" s="13">
        <f t="array" ref="F32">AVERAGE(IF(($D$3:$D$28=$E32)*(YEAR($B$3:$B$28)=F$31)*($F$3:$F$28&gt;=50000),$G$3:$G$28))</f>
        <v>151</v>
      </c>
      <c r="G32" s="13">
        <f t="array" ref="G32">AVERAGE(IF(($D$3:$D$28=$E32)*(YEAR($B$3:$B$28)=G$31)*($F$3:$F$28&gt;=50000),$G$3:$G$28))</f>
        <v>135</v>
      </c>
      <c r="H32" s="13">
        <f t="array" ref="H32">AVERAGE(IF(($D$3:$D$28=$E32)*(YEAR($B$3:$B$28)=H$31)*($F$3:$F$28&gt;=50000),$G$3:$G$28))</f>
        <v>129</v>
      </c>
    </row>
    <row r="33" spans="5:8">
      <c r="E33" s="1" t="s">
        <v>25</v>
      </c>
      <c r="F33" s="13">
        <f t="array" ref="F33">AVERAGE(IF(($D$3:$D$28=$E33)*(YEAR($B$3:$B$28)=F$31)*($F$3:$F$28&gt;=50000),$G$3:$G$28))</f>
        <v>118</v>
      </c>
      <c r="G33" s="13">
        <f t="array" ref="G33">AVERAGE(IF(($D$3:$D$28=$E33)*(YEAR($B$3:$B$28)=G$31)*($F$3:$F$28&gt;=50000),$G$3:$G$28))</f>
        <v>110.5</v>
      </c>
      <c r="H33" s="13">
        <f t="array" ref="H33">AVERAGE(IF(($D$3:$D$28=$E33)*(YEAR($B$3:$B$28)=H$31)*($F$3:$F$28&gt;=50000),$G$3:$G$28))</f>
        <v>89</v>
      </c>
    </row>
    <row r="34" spans="5:8">
      <c r="E34" s="1" t="s">
        <v>36</v>
      </c>
      <c r="F34" s="13">
        <f t="array" ref="F34">AVERAGE(IF(($D$3:$D$28=$E34)*(YEAR($B$3:$B$28)=F$31)*($F$3:$F$28&gt;=50000),$G$3:$G$28))</f>
        <v>127.8</v>
      </c>
      <c r="G34" s="13">
        <f t="array" ref="G34">AVERAGE(IF(($D$3:$D$28=$E34)*(YEAR($B$3:$B$28)=G$31)*($F$3:$F$28&gt;=50000),$G$3:$G$28))</f>
        <v>129</v>
      </c>
      <c r="H34" s="13">
        <f t="array" ref="H34">AVERAGE(IF(($D$3:$D$28=$E34)*(YEAR($B$3:$B$28)=H$31)*($F$3:$F$28&gt;=50000),$G$3:$G$28))</f>
        <v>288</v>
      </c>
    </row>
    <row r="35" spans="5:8">
      <c r="E35" s="1" t="s">
        <v>119</v>
      </c>
      <c r="F35" s="13">
        <f t="array" ref="F35">AVERAGE(IF(($D$3:$D$28=$E35)*(YEAR($B$3:$B$28)=F$31)*($F$3:$F$28&gt;=50000),$G$3:$G$28))</f>
        <v>80.333333333333329</v>
      </c>
      <c r="G35" s="13">
        <f t="array" ref="G35">AVERAGE(IF(($D$3:$D$28=$E35)*(YEAR($B$3:$B$28)=G$31)*($F$3:$F$28&gt;=50000),$G$3:$G$28))</f>
        <v>124</v>
      </c>
      <c r="H35" s="13">
        <f t="array" ref="H35">AVERAGE(IF(($D$3:$D$28=$E35)*(YEAR($B$3:$B$28)=H$31)*($F$3:$F$28&gt;=50000),$G$3:$G$28))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I14" sqref="I14"/>
    </sheetView>
  </sheetViews>
  <sheetFormatPr defaultRowHeight="17.399999999999999"/>
  <cols>
    <col min="1" max="1" width="10.59765625" bestFit="1" customWidth="1"/>
    <col min="2" max="7" width="15.69921875" bestFit="1" customWidth="1"/>
    <col min="8" max="9" width="14.19921875" bestFit="1" customWidth="1"/>
  </cols>
  <sheetData>
    <row r="2" spans="1:7">
      <c r="B2" s="31" t="s">
        <v>198</v>
      </c>
      <c r="C2" s="31" t="s">
        <v>200</v>
      </c>
    </row>
    <row r="3" spans="1:7">
      <c r="B3" t="s">
        <v>195</v>
      </c>
      <c r="D3" t="s">
        <v>196</v>
      </c>
      <c r="F3" t="s">
        <v>197</v>
      </c>
    </row>
    <row r="4" spans="1:7">
      <c r="A4" s="31" t="s">
        <v>2</v>
      </c>
      <c r="B4" t="s">
        <v>201</v>
      </c>
      <c r="C4" t="s">
        <v>199</v>
      </c>
      <c r="D4" t="s">
        <v>201</v>
      </c>
      <c r="E4" t="s">
        <v>199</v>
      </c>
      <c r="F4" t="s">
        <v>201</v>
      </c>
      <c r="G4" t="s">
        <v>199</v>
      </c>
    </row>
    <row r="5" spans="1:7">
      <c r="A5" t="s">
        <v>52</v>
      </c>
      <c r="B5" s="32"/>
      <c r="C5" s="32"/>
      <c r="D5" s="32"/>
      <c r="E5" s="32"/>
      <c r="F5" s="32">
        <v>127.5</v>
      </c>
      <c r="G5" s="32">
        <v>348</v>
      </c>
    </row>
    <row r="6" spans="1:7">
      <c r="A6" t="s">
        <v>82</v>
      </c>
      <c r="B6" s="32">
        <v>187.33333333333334</v>
      </c>
      <c r="C6" s="32">
        <v>145</v>
      </c>
      <c r="D6" s="32">
        <v>185.25</v>
      </c>
      <c r="E6" s="32">
        <v>133.75</v>
      </c>
      <c r="F6" s="32">
        <v>191.5</v>
      </c>
      <c r="G6" s="32">
        <v>137</v>
      </c>
    </row>
    <row r="7" spans="1:7">
      <c r="A7" t="s">
        <v>193</v>
      </c>
      <c r="B7" s="32">
        <v>109.83333333333333</v>
      </c>
      <c r="C7" s="32">
        <v>1207.5</v>
      </c>
      <c r="D7" s="32">
        <v>84</v>
      </c>
      <c r="E7" s="32">
        <v>265.33333333333331</v>
      </c>
      <c r="F7" s="32">
        <v>106.25</v>
      </c>
      <c r="G7" s="32">
        <v>3745.75</v>
      </c>
    </row>
    <row r="8" spans="1:7">
      <c r="A8" t="s">
        <v>192</v>
      </c>
      <c r="B8" s="32"/>
      <c r="C8" s="32"/>
      <c r="D8" s="32">
        <v>134</v>
      </c>
      <c r="E8" s="32">
        <v>334</v>
      </c>
      <c r="F8" s="32"/>
      <c r="G8" s="32"/>
    </row>
    <row r="9" spans="1:7">
      <c r="A9" t="s">
        <v>36</v>
      </c>
      <c r="B9" s="32">
        <v>153.57142857142858</v>
      </c>
      <c r="C9" s="32">
        <v>3055.4285714285716</v>
      </c>
      <c r="D9" s="32">
        <v>128.66666666666666</v>
      </c>
      <c r="E9" s="32">
        <v>60.333333333333336</v>
      </c>
      <c r="F9" s="32">
        <v>163.6</v>
      </c>
      <c r="G9" s="32">
        <v>176.6</v>
      </c>
    </row>
    <row r="10" spans="1:7">
      <c r="A10" t="s">
        <v>69</v>
      </c>
      <c r="B10" s="32"/>
      <c r="C10" s="32"/>
      <c r="D10" s="32">
        <v>151</v>
      </c>
      <c r="E10" s="32">
        <v>709</v>
      </c>
      <c r="F10" s="32"/>
      <c r="G10" s="32"/>
    </row>
    <row r="11" spans="1:7">
      <c r="A11" t="s">
        <v>30</v>
      </c>
      <c r="B11" s="32">
        <v>167.5</v>
      </c>
      <c r="C11" s="32">
        <v>256.66666666666669</v>
      </c>
      <c r="D11" s="32">
        <v>126</v>
      </c>
      <c r="E11" s="32">
        <v>50.75</v>
      </c>
      <c r="F11" s="32">
        <v>184.4</v>
      </c>
      <c r="G11" s="32">
        <v>255.8</v>
      </c>
    </row>
    <row r="12" spans="1:7">
      <c r="A12" t="s">
        <v>25</v>
      </c>
      <c r="B12" s="32">
        <v>116.8</v>
      </c>
      <c r="C12" s="32">
        <v>388.2</v>
      </c>
      <c r="D12" s="32">
        <v>146.85714285714286</v>
      </c>
      <c r="E12" s="32">
        <v>3078.8571428571427</v>
      </c>
      <c r="F12" s="32">
        <v>205.2</v>
      </c>
      <c r="G12" s="32">
        <v>680.4</v>
      </c>
    </row>
    <row r="13" spans="1:7">
      <c r="A13" t="s">
        <v>13</v>
      </c>
      <c r="B13" s="32"/>
      <c r="C13" s="32"/>
      <c r="D13" s="32">
        <v>224</v>
      </c>
      <c r="E13" s="32">
        <v>182</v>
      </c>
      <c r="F13" s="32"/>
      <c r="G13" s="32"/>
    </row>
    <row r="14" spans="1:7">
      <c r="A14" t="s">
        <v>8</v>
      </c>
      <c r="B14" s="32">
        <v>163.23076923076923</v>
      </c>
      <c r="C14" s="32">
        <v>570.38461538461536</v>
      </c>
      <c r="D14" s="32">
        <v>154.1</v>
      </c>
      <c r="E14" s="32">
        <v>526</v>
      </c>
      <c r="F14" s="32">
        <v>128.6</v>
      </c>
      <c r="G14" s="32">
        <v>349.2</v>
      </c>
    </row>
    <row r="15" spans="1:7">
      <c r="A15" t="s">
        <v>194</v>
      </c>
      <c r="B15" s="32">
        <v>150.17500000000001</v>
      </c>
      <c r="C15" s="32">
        <v>999.1</v>
      </c>
      <c r="D15" s="32">
        <v>145.91176470588235</v>
      </c>
      <c r="E15" s="32">
        <v>875.05882352941171</v>
      </c>
      <c r="F15" s="32">
        <v>155</v>
      </c>
      <c r="G15" s="32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C5DC2-B6CE-4042-A083-33A4B33054E7}">
  <sheetPr codeName="Sheet9">
    <outlinePr summaryBelow="0"/>
  </sheetPr>
  <dimension ref="B1:F11"/>
  <sheetViews>
    <sheetView showGridLines="0" workbookViewId="0"/>
  </sheetViews>
  <sheetFormatPr defaultRowHeight="17.399999999999999" outlineLevelRow="1" outlineLevelCol="1"/>
  <cols>
    <col min="3" max="3" width="5.69921875" bestFit="1" customWidth="1"/>
    <col min="4" max="6" width="11.09765625" bestFit="1" customWidth="1" outlineLevel="1"/>
  </cols>
  <sheetData>
    <row r="1" spans="2:6" ht="18" thickBot="1"/>
    <row r="2" spans="2:6">
      <c r="B2" s="37" t="s">
        <v>208</v>
      </c>
      <c r="C2" s="38"/>
      <c r="D2" s="44"/>
      <c r="E2" s="44"/>
      <c r="F2" s="44"/>
    </row>
    <row r="3" spans="2:6" collapsed="1">
      <c r="B3" s="36"/>
      <c r="C3" s="36"/>
      <c r="D3" s="45" t="s">
        <v>210</v>
      </c>
      <c r="E3" s="45" t="s">
        <v>205</v>
      </c>
      <c r="F3" s="45" t="s">
        <v>207</v>
      </c>
    </row>
    <row r="4" spans="2:6" ht="46.8" hidden="1" outlineLevel="1">
      <c r="B4" s="40"/>
      <c r="C4" s="40"/>
      <c r="D4" s="33"/>
      <c r="E4" s="47" t="s">
        <v>206</v>
      </c>
      <c r="F4" s="47" t="s">
        <v>206</v>
      </c>
    </row>
    <row r="5" spans="2:6">
      <c r="B5" s="41" t="s">
        <v>209</v>
      </c>
      <c r="C5" s="42"/>
      <c r="D5" s="39"/>
      <c r="E5" s="39"/>
      <c r="F5" s="39"/>
    </row>
    <row r="6" spans="2:6" outlineLevel="1">
      <c r="B6" s="40"/>
      <c r="C6" s="40" t="s">
        <v>203</v>
      </c>
      <c r="D6" s="34">
        <v>0.12</v>
      </c>
      <c r="E6" s="46">
        <v>0.15</v>
      </c>
      <c r="F6" s="46">
        <v>0.1</v>
      </c>
    </row>
    <row r="7" spans="2:6">
      <c r="B7" s="41" t="s">
        <v>211</v>
      </c>
      <c r="C7" s="42"/>
      <c r="D7" s="39"/>
      <c r="E7" s="39"/>
      <c r="F7" s="39"/>
    </row>
    <row r="8" spans="2:6" ht="18" outlineLevel="1" thickBot="1">
      <c r="B8" s="43"/>
      <c r="C8" s="43" t="s">
        <v>204</v>
      </c>
      <c r="D8" s="35">
        <v>4433440</v>
      </c>
      <c r="E8" s="35">
        <v>4282300</v>
      </c>
      <c r="F8" s="35">
        <v>4534200</v>
      </c>
    </row>
    <row r="9" spans="2:6">
      <c r="B9" t="s">
        <v>212</v>
      </c>
    </row>
    <row r="10" spans="2:6">
      <c r="B10" t="s">
        <v>213</v>
      </c>
    </row>
    <row r="11" spans="2:6">
      <c r="B11" t="s">
        <v>214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F12" sqref="F12"/>
    </sheetView>
  </sheetViews>
  <sheetFormatPr defaultRowHeight="17.399999999999999"/>
  <cols>
    <col min="2" max="2" width="13" bestFit="1" customWidth="1"/>
    <col min="4" max="4" width="9.3984375" bestFit="1" customWidth="1"/>
    <col min="5" max="5" width="8.59765625" customWidth="1"/>
    <col min="6" max="6" width="11" bestFit="1" customWidth="1"/>
    <col min="7" max="7" width="10.89843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202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">
    <scenario name="할인율 증가" locked="1" count="1" user="송민주" comment="만든 사람 송민주 날짜 2025-11-28">
      <inputCells r="G2" val="0.15" numFmtId="9"/>
    </scenario>
    <scenario name="할인율 감소" locked="1" count="1" user="송민주" comment="만든 사람 송민주 날짜 2025-11-28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5E9FF131-5084-43B0-AEB6-6F259526D29D}">
      <formula1>$F4=REPT("◆",$E4/10)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opLeftCell="A10" workbookViewId="0">
      <selection activeCell="N19" sqref="N19"/>
    </sheetView>
  </sheetViews>
  <sheetFormatPr defaultRowHeight="17.399999999999999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F19" sqref="F19"/>
    </sheetView>
  </sheetViews>
  <sheetFormatPr defaultRowHeight="17.399999999999999"/>
  <cols>
    <col min="1" max="1" width="3" customWidth="1"/>
    <col min="2" max="2" width="10" customWidth="1"/>
    <col min="3" max="3" width="11" customWidth="1"/>
    <col min="4" max="4" width="9" bestFit="1" customWidth="1"/>
    <col min="5" max="5" width="12.59765625" customWidth="1"/>
    <col min="6" max="6" width="13.1992187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48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48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48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48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48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48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48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48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>
      <selection activeCell="C1" sqref="C1"/>
    </sheetView>
  </sheetViews>
  <sheetFormatPr defaultRowHeight="17.399999999999999"/>
  <cols>
    <col min="1" max="1" width="11.09765625" bestFit="1" customWidth="1"/>
    <col min="3" max="3" width="26.3984375" customWidth="1"/>
    <col min="4" max="4" width="14.69921875" customWidth="1"/>
    <col min="7" max="7" width="12.8984375" customWidth="1"/>
    <col min="8" max="8" width="6.69921875" customWidth="1"/>
    <col min="10" max="10" width="25.59765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>
        <v>45989</v>
      </c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>
        <v>45989</v>
      </c>
      <c r="B8" s="1" t="s">
        <v>14</v>
      </c>
      <c r="C8" s="3" t="s">
        <v>15</v>
      </c>
      <c r="D8" s="1" t="s">
        <v>16</v>
      </c>
      <c r="E8" s="13">
        <v>139</v>
      </c>
      <c r="F8" s="13">
        <v>20</v>
      </c>
      <c r="G8" s="13">
        <v>2780</v>
      </c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>
        <v>45989</v>
      </c>
      <c r="B9" s="1" t="s">
        <v>11</v>
      </c>
      <c r="C9" s="3" t="s">
        <v>12</v>
      </c>
      <c r="D9" s="1" t="s">
        <v>13</v>
      </c>
      <c r="E9" s="13">
        <v>178</v>
      </c>
      <c r="F9" s="13">
        <v>20</v>
      </c>
      <c r="G9" s="13">
        <v>3560</v>
      </c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>
        <v>45989</v>
      </c>
      <c r="B10" s="1" t="s">
        <v>28</v>
      </c>
      <c r="C10" s="3" t="s">
        <v>29</v>
      </c>
      <c r="D10" s="1" t="s">
        <v>30</v>
      </c>
      <c r="E10" s="13">
        <v>66</v>
      </c>
      <c r="F10" s="13">
        <v>20</v>
      </c>
      <c r="G10" s="13">
        <v>1320</v>
      </c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송민주</cp:lastModifiedBy>
  <dcterms:created xsi:type="dcterms:W3CDTF">2023-08-09T00:13:15Z</dcterms:created>
  <dcterms:modified xsi:type="dcterms:W3CDTF">2025-11-28T04:23:30Z</dcterms:modified>
</cp:coreProperties>
</file>