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koeyz\Desktop\컴활\2025_기출문제집_컴활1급실기_학습자료_241206 update\02 최신기출유형\06회\"/>
    </mc:Choice>
  </mc:AlternateContent>
  <xr:revisionPtr revIDLastSave="0" documentId="13_ncr:1_{19C6C0BE-4F89-4889-B859-472EFC26031A}" xr6:coauthVersionLast="47" xr6:coauthVersionMax="47" xr10:uidLastSave="{00000000-0000-0000-0000-000000000000}"/>
  <bookViews>
    <workbookView xWindow="-98" yWindow="-98" windowWidth="21795" windowHeight="13695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  <definedName name="아시클로버정">'분석작업-2'!$G$4</definedName>
    <definedName name="할인율">'분석작업-2'!$G$2</definedName>
  </definedNames>
  <calcPr calcId="191029"/>
  <pivotCaches>
    <pivotCache cacheId="7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2" i="3" l="1" a="1"/>
  <c r="G32" i="3" s="1"/>
  <c r="H32" i="3" a="1"/>
  <c r="H32" i="3" s="1"/>
  <c r="G33" i="3" a="1"/>
  <c r="G33" i="3" s="1"/>
  <c r="H33" i="3" a="1"/>
  <c r="H33" i="3" s="1"/>
  <c r="G34" i="3" a="1"/>
  <c r="G34" i="3" s="1"/>
  <c r="H34" i="3" a="1"/>
  <c r="H34" i="3" s="1"/>
  <c r="G35" i="3" a="1"/>
  <c r="G35" i="3" s="1"/>
  <c r="H35" i="3" a="1"/>
  <c r="H35" i="3" s="1"/>
  <c r="F33" i="3" a="1"/>
  <c r="F33" i="3" s="1"/>
  <c r="F34" i="3" a="1"/>
  <c r="F34" i="3" s="1"/>
  <c r="F35" i="3" a="1"/>
  <c r="F35" i="3" s="1"/>
  <c r="F32" i="3" a="1"/>
  <c r="F32" i="3"/>
  <c r="A3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A36" i="1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A48FAF7-640E-40F4-9630-DCE9B84880F0}" keepAlive="1" name="ThisWorkbookDataModel" description="데이터 모델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8A6AF2F-AC7E-490C-BDF7-A3D82034FBEC}" name="판매정보" type="103" refreshedVersion="7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koeyz\Desktop\컴활\2025_기출문제집_컴활1급실기_학습자료_241206 update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<sst xmlns="http://schemas.openxmlformats.org/spreadsheetml/2006/main" count="402" uniqueCount="212">
  <si>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</si>
  <si>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</si>
  <si>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</si>
  <si>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</si>
  <si>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</si>
  <si>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</si>
  <si>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</si>
  <si>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</si>
  <si>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</si>
  <si>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</si>
  <si>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</si>
  <si>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</si>
  <si>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</si>
  <si>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</si>
  <si>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</si>
  <si>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</si>
  <si>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</si>
  <si>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</si>
  <si>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</si>
  <si>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</si>
  <si>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</si>
  <si>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</si>
  <si>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</si>
  <si>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</si>
  <si>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</si>
  <si>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</si>
  <si>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</si>
  <si>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</si>
  <si>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</si>
  <si>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</si>
  <si>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</si>
  <si>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</si>
  <si>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</si>
  <si>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</si>
  <si>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</si>
  <si>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</si>
  <si>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</si>
  <si>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</si>
  <si>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</si>
  <si>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</si>
  <si>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</si>
  <si>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</si>
  <si>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</si>
  <si>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</si>
  <si>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</si>
  <si>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</si>
  <si>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</si>
  <si>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</si>
  <si>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</si>
  <si>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</si>
  <si>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</si>
  <si>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</si>
  <si>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</si>
  <si>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</si>
  <si>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</si>
  <si>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</si>
  <si>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</si>
  <si>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</si>
  <si>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</si>
  <si>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</si>
  <si>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</si>
  <si>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</si>
  <si>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</si>
  <si>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</si>
  <si>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</si>
  <si>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</si>
  <si>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</si>
  <si>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</si>
  <si>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</si>
  <si>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</si>
  <si>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</si>
  <si>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</si>
  <si>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</si>
  <si>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</si>
  <si>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</si>
  <si>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</si>
  <si>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</si>
  <si>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</si>
  <si>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</si>
  <si>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</si>
  <si>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</si>
  <si>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</si>
  <si>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</si>
  <si>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</si>
  <si>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</si>
  <si>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</si>
  <si>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</si>
  <si>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</si>
  <si>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</si>
  <si>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</si>
  <si>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</si>
  <si>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</si>
  <si>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</si>
  <si>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</si>
  <si>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</si>
  <si>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</si>
  <si>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</si>
  <si>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</si>
  <si>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</si>
  <si>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</si>
  <si>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</si>
  <si>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</si>
  <si>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</si>
  <si>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</si>
  <si>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</si>
  <si>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</si>
  <si>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</si>
  <si>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</si>
  <si>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</si>
  <si>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</si>
  <si>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</si>
  <si>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</si>
  <si>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</si>
  <si>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</si>
  <si>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</si>
  <si>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</si>
  <si>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</si>
  <si>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</si>
  <si>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</si>
  <si>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</si>
  <si>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</si>
  <si>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</si>
  <si>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</si>
  <si>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</si>
  <si>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</si>
  <si>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</si>
  <si>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</si>
  <si>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</si>
  <si>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</si>
  <si>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</si>
  <si>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</si>
  <si>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</si>
  <si>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</si>
  <si>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</si>
  <si>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</si>
  <si>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</si>
  <si>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</si>
  <si>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</si>
  <si>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</si>
  <si>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</si>
  <si>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</si>
  <si>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</si>
  <si>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</si>
  <si>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</si>
  <si>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</si>
  <si>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</si>
  <si>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</si>
  <si>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</si>
  <si>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</si>
  <si>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</si>
  <si>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</si>
  <si>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</si>
  <si>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</si>
  <si>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</si>
  <si>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</si>
  <si>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</si>
  <si>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</si>
  <si>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</si>
  <si>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</si>
  <si>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</si>
  <si>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</si>
  <si>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</si>
  <si>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</si>
  <si>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</si>
  <si>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</si>
  <si>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</si>
  <si>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</si>
  <si>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</si>
  <si>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</si>
  <si>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</si>
  <si>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</si>
  <si>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</si>
  <si>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</si>
  <si>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</si>
  <si>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</si>
  <si>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</si>
  <si>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</si>
  <si>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</si>
  <si>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</si>
  <si>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</si>
  <si>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</si>
  <si>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</si>
  <si>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</si>
  <si>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</si>
  <si>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</si>
  <si>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</si>
  <si>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</si>
  <si>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</si>
  <si>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</si>
  <si>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</si>
  <si>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</si>
  <si>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</si>
  <si>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</si>
  <si>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</si>
  <si>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</si>
  <si>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2018</t>
  </si>
  <si>
    <t>2019</t>
  </si>
  <si>
    <t>2020</t>
  </si>
  <si>
    <t>등록일자(연도)</t>
  </si>
  <si>
    <t>값</t>
  </si>
  <si>
    <t>평균: 실적</t>
  </si>
  <si>
    <t>평균: 단가</t>
  </si>
  <si>
    <t>할인율 증가</t>
  </si>
  <si>
    <t>만든 사람 송지혁 날짜 2025-06-11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</si>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</sst>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9" xfId="0" applyNumberFormat="1" applyFill="1" applyBorder="1" applyAlignment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11" fillId="6" borderId="0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0" fontId="5" fillId="0" borderId="1" xfId="3" applyNumberFormat="1" applyFont="1" applyBorder="1" applyAlignment="1">
      <alignment horizontal="center" vertical="center"/>
    </xf>
    <xf numFmtId="41" fontId="5" fillId="0" borderId="1" xfId="1" applyNumberFormat="1" applyFont="1" applyFill="1" applyBorder="1" applyAlignment="1">
      <alignment horizontal="right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89-48A5-8DEE-1A0FF87644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1554847"/>
        <c:axId val="1161558175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161558175"/>
        <c:scaling>
          <c:orientation val="minMax"/>
        </c:scaling>
        <c:delete val="0"/>
        <c:axPos val="r"/>
        <c:numFmt formatCode="0\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1554847"/>
        <c:crosses val="max"/>
        <c:crossBetween val="between"/>
      </c:valAx>
      <c:catAx>
        <c:axId val="1161554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61558175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B9907B63-A85B-4DD0-93DE-2D7E84266E73}"/>
            </a:ext>
          </a:extLst>
        </xdr:cNvPr>
        <xdr:cNvSpPr/>
      </xdr:nvSpPr>
      <xdr:spPr>
        <a:xfrm>
          <a:off x="2447925" y="2357438"/>
          <a:ext cx="962025" cy="4286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65CD2E85-BC1A-4E79-9DD4-3D703A85A52D}"/>
            </a:ext>
          </a:extLst>
        </xdr:cNvPr>
        <xdr:cNvSpPr/>
      </xdr:nvSpPr>
      <xdr:spPr>
        <a:xfrm>
          <a:off x="3409950" y="2357438"/>
          <a:ext cx="1009650" cy="4286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송지혁" refreshedDate="45819.825787384259" backgroundQuery="1" createdVersion="7" refreshedVersion="7" minRefreshableVersion="3" recordCount="0" supportSubquery="1" supportAdvancedDrill="1" xr:uid="{4A2C0235-99A5-4EFA-8172-62D27EBFFEFF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Measures].[평균: 실적]" caption="평균: 실적" numFmtId="0" hierarchy="9" level="32767"/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단가]" caption="평균: 단가" numFmtId="0" hierarchy="10" level="32767"/>
  </cacheFields>
  <cacheHierarchies count="11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2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2"/>
      </fieldsUsage>
    </cacheHierarchy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1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2CE1061-7146-4123-9E41-57F24608B255}" name="피벗 테이블1" cacheId="70" applyNumberFormats="0" applyBorderFormats="0" applyFontFormats="0" applyPatternFormats="0" applyAlignmentFormats="0" applyWidthHeightFormats="1" dataCaption="값" updatedVersion="7" minRefreshableVersion="3" useAutoFormatting="1" colGrandTotals="0" itemPrintTitles="1" createdVersion="7" indent="0" compact="0" outline="1" outlineData="1" compactData="0" multipleFieldFilters="0">
  <location ref="A2:G15" firstHeaderRow="1" firstDataRow="3" firstDataCol="1"/>
  <pivotFields count="4">
    <pivotField axis="axisRow" compact="0" allDrilled="1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dataField="1" compact="0" subtotalTop="0" showAll="0" defaultSubtotal="0"/>
    <pivotField axis="axisCol" compact="0" allDrilled="1" subtotalTop="0" showAll="0" dataSourceSort="1" defaultSubtotal="0" defaultAttributeDrillState="1">
      <items count="3">
        <item x="0"/>
        <item x="1"/>
        <item x="2"/>
      </items>
    </pivotField>
    <pivotField dataField="1" compact="0" subtotalTop="0" showAll="0" defaultSubtota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2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1" subtotal="average" baseField="0" baseItem="9" numFmtId="176"/>
    <dataField name="평균: 단가" fld="3" subtotal="average" baseField="0" baseItem="0" numFmtId="176"/>
  </dataFields>
  <pivotHierarchies count="11"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topLeftCell="A29" workbookViewId="0">
      <selection activeCell="F43" sqref="F43"/>
    </sheetView>
  </sheetViews>
  <sheetFormatPr defaultRowHeight="16.899999999999999"/>
  <cols>
    <col min="2" max="2" width="25.5" customWidth="1"/>
    <col min="3" max="3" width="15.37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28" t="s">
        <v>191</v>
      </c>
    </row>
    <row r="36" spans="1:6">
      <c r="A36" t="b">
        <f>AND(MID($A3, 4,1)*1&gt;=5,OR(MONTH($E3)=3, MONTH($E3)=9))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AND(RIGHT($A3, 3)*1&gt;=160, "극동제약"&lt;&gt;$C3)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activeCell="C16" sqref="C16"/>
    </sheetView>
  </sheetViews>
  <sheetFormatPr defaultRowHeight="16.899999999999999"/>
  <cols>
    <col min="1" max="1" width="5.125" customWidth="1"/>
    <col min="2" max="2" width="31.8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9">
        <v>150</v>
      </c>
    </row>
    <row r="6" spans="2:4">
      <c r="B6" s="7" t="s">
        <v>86</v>
      </c>
      <c r="C6" s="8">
        <v>42</v>
      </c>
      <c r="D6" s="29">
        <v>190</v>
      </c>
    </row>
    <row r="7" spans="2:4">
      <c r="B7" s="7" t="s">
        <v>48</v>
      </c>
      <c r="C7" s="8">
        <v>45</v>
      </c>
      <c r="D7" s="29">
        <v>139</v>
      </c>
    </row>
    <row r="8" spans="2:4">
      <c r="B8" s="7" t="s">
        <v>89</v>
      </c>
      <c r="C8" s="8">
        <v>159</v>
      </c>
      <c r="D8" s="29">
        <v>124</v>
      </c>
    </row>
    <row r="9" spans="2:4">
      <c r="B9" s="7" t="s">
        <v>90</v>
      </c>
      <c r="C9" s="8">
        <v>54</v>
      </c>
      <c r="D9" s="29">
        <v>129</v>
      </c>
    </row>
    <row r="10" spans="2:4">
      <c r="B10" s="7" t="s">
        <v>24</v>
      </c>
      <c r="C10" s="8">
        <v>120</v>
      </c>
      <c r="D10" s="29">
        <v>297</v>
      </c>
    </row>
    <row r="11" spans="2:4">
      <c r="B11" s="7" t="s">
        <v>91</v>
      </c>
      <c r="C11" s="8">
        <v>111</v>
      </c>
      <c r="D11" s="29">
        <v>268</v>
      </c>
    </row>
    <row r="12" spans="2:4">
      <c r="B12" s="7" t="s">
        <v>92</v>
      </c>
      <c r="C12" s="8">
        <v>4996</v>
      </c>
      <c r="D12" s="29">
        <v>118</v>
      </c>
    </row>
    <row r="13" spans="2:4">
      <c r="B13" s="7" t="s">
        <v>93</v>
      </c>
      <c r="C13" s="8">
        <v>15459</v>
      </c>
      <c r="D13" s="29">
        <v>134</v>
      </c>
    </row>
    <row r="14" spans="2:4">
      <c r="B14" s="7" t="s">
        <v>94</v>
      </c>
      <c r="C14" s="8">
        <v>448</v>
      </c>
      <c r="D14" s="29">
        <v>89</v>
      </c>
    </row>
    <row r="15" spans="2:4">
      <c r="B15" s="7" t="s">
        <v>77</v>
      </c>
      <c r="C15" s="8">
        <v>114</v>
      </c>
      <c r="D15" s="29">
        <v>118</v>
      </c>
    </row>
    <row r="16" spans="2:4">
      <c r="B16" s="7" t="s">
        <v>95</v>
      </c>
      <c r="C16" s="8">
        <v>441</v>
      </c>
      <c r="D16" s="29">
        <v>151</v>
      </c>
    </row>
    <row r="17" spans="2:4">
      <c r="B17" s="7" t="s">
        <v>96</v>
      </c>
      <c r="C17" s="8">
        <v>51</v>
      </c>
      <c r="D17" s="29">
        <v>89</v>
      </c>
    </row>
    <row r="18" spans="2:4">
      <c r="B18" s="7" t="s">
        <v>51</v>
      </c>
      <c r="C18" s="8">
        <v>82</v>
      </c>
      <c r="D18" s="29">
        <v>118</v>
      </c>
    </row>
    <row r="19" spans="2:4">
      <c r="B19" s="7" t="s">
        <v>97</v>
      </c>
      <c r="C19" s="8">
        <v>165</v>
      </c>
      <c r="D19" s="29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topLeftCell="A16" workbookViewId="0">
      <selection activeCell="C30" sqref="C30"/>
    </sheetView>
  </sheetViews>
  <sheetFormatPr defaultRowHeight="16.899999999999999"/>
  <cols>
    <col min="2" max="2" width="11.125" bestFit="1" customWidth="1"/>
    <col min="3" max="3" width="29.25" customWidth="1"/>
    <col min="4" max="4" width="10" customWidth="1"/>
    <col min="5" max="5" width="29.375" customWidth="1"/>
    <col min="6" max="6" width="9.375" bestFit="1" customWidth="1"/>
    <col min="7" max="7" width="7.125" bestFit="1" customWidth="1"/>
    <col min="8" max="8" width="12.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IF(LEFT(C3,2)=LEFT(D3,2),SUBSTITUTE(C3," ","★",1), C3)</f>
        <v>건웅★로딘정 100mg</v>
      </c>
      <c r="F3" s="11">
        <v>178000</v>
      </c>
      <c r="G3" s="1">
        <v>115</v>
      </c>
      <c r="H3" s="48" t="str">
        <f>IFERROR(TEXT(F3*G3, "#,##0원"), "")</f>
        <v>20,470,000원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IF(LEFT(C4,2)=LEFT(D4,2),SUBSTITUTE(C4," ","★",1), C4)</f>
        <v>국제★구루메포민정 250mg</v>
      </c>
      <c r="F4" s="11">
        <v>59000</v>
      </c>
      <c r="G4" s="1">
        <v>129</v>
      </c>
      <c r="H4" s="48" t="str">
        <f t="shared" ref="H4:H28" si="1">IFERROR(TEXT(F4*G4, "#,##0원"), "")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48" t="str">
        <f t="shared" si="1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48" t="str">
        <f t="shared" si="1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48" t="str">
        <f t="shared" si="1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48" t="str">
        <f t="shared" si="1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48" t="str">
        <f t="shared" si="1"/>
        <v/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48" t="str">
        <f t="shared" si="1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48" t="str">
        <f t="shared" si="1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48" t="str">
        <f t="shared" si="1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48" t="str">
        <f t="shared" si="1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48" t="str">
        <f t="shared" si="1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48" t="str">
        <f t="shared" si="1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48" t="str">
        <f t="shared" si="1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48" t="str">
        <f t="shared" si="1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48" t="str">
        <f t="shared" si="1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48" t="str">
        <f t="shared" si="1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48" t="str">
        <f t="shared" si="1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48" t="str">
        <f t="shared" si="1"/>
        <v/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48" t="str">
        <f t="shared" si="1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48" t="str">
        <f t="shared" si="1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48" t="str">
        <f t="shared" si="1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48" t="str">
        <f t="shared" si="1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48" t="str">
        <f t="shared" si="1"/>
        <v/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48" t="str">
        <f t="shared" si="1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48" t="str">
        <f t="shared" si="1"/>
        <v/>
      </c>
      <c r="I28" s="1"/>
    </row>
    <row r="30" spans="1:9">
      <c r="A30" t="s">
        <v>152</v>
      </c>
      <c r="E30" t="s">
        <v>153</v>
      </c>
    </row>
    <row r="31" spans="1:9">
      <c r="A31" s="22" t="s">
        <v>1</v>
      </c>
      <c r="B31" s="23"/>
      <c r="C31" s="24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25" t="str">
        <f>VLOOKUP(MIN(B3:B28), B3:C28, 2,0)</f>
        <v>건웅 미크로노마이신주사 60mg</v>
      </c>
      <c r="B32" s="26"/>
      <c r="C32" s="27"/>
      <c r="E32" s="1" t="s">
        <v>8</v>
      </c>
      <c r="F32" s="12">
        <f t="array" ref="F32">AVERAGE(IF((YEAR($B$3:$B$28)=F$31)*($D$3:$D$28=$E32)*($F$3:$F$28&gt;=50000),$G$3:$G$28))</f>
        <v>151</v>
      </c>
      <c r="G32" s="12">
        <f t="array" ref="G32">AVERAGE(IF((YEAR($B$3:$B$28)=G$31)*($D$3:$D$28=$E32)*($F$3:$F$28&gt;=50000),$G$3:$G$28))</f>
        <v>135</v>
      </c>
      <c r="H32" s="12">
        <f t="array" ref="H32">AVERAGE(IF((YEAR($B$3:$B$28)=H$31)*($D$3:$D$28=$E32)*($F$3:$F$28&gt;=50000),$G$3:$G$28))</f>
        <v>129</v>
      </c>
    </row>
    <row r="33" spans="5:8">
      <c r="E33" s="1" t="s">
        <v>25</v>
      </c>
      <c r="F33" s="12">
        <f t="array" ref="F33">AVERAGE(IF((YEAR($B$3:$B$28)=F$31)*($D$3:$D$28=$E33)*($F$3:$F$28&gt;=50000),$G$3:$G$28))</f>
        <v>118</v>
      </c>
      <c r="G33" s="12">
        <f t="array" ref="G33">AVERAGE(IF((YEAR($B$3:$B$28)=G$31)*($D$3:$D$28=$E33)*($F$3:$F$28&gt;=50000),$G$3:$G$28))</f>
        <v>110.5</v>
      </c>
      <c r="H33" s="12">
        <f t="array" ref="H33">AVERAGE(IF((YEAR($B$3:$B$28)=H$31)*($D$3:$D$28=$E33)*($F$3:$F$28&gt;=50000),$G$3:$G$28))</f>
        <v>89</v>
      </c>
    </row>
    <row r="34" spans="5:8">
      <c r="E34" s="1" t="s">
        <v>36</v>
      </c>
      <c r="F34" s="12">
        <f t="array" ref="F34">AVERAGE(IF((YEAR($B$3:$B$28)=F$31)*($D$3:$D$28=$E34)*($F$3:$F$28&gt;=50000),$G$3:$G$28))</f>
        <v>127.8</v>
      </c>
      <c r="G34" s="12">
        <f t="array" ref="G34">AVERAGE(IF((YEAR($B$3:$B$28)=G$31)*($D$3:$D$28=$E34)*($F$3:$F$28&gt;=50000),$G$3:$G$28))</f>
        <v>129</v>
      </c>
      <c r="H34" s="12">
        <f t="array" ref="H34">AVERAGE(IF((YEAR($B$3:$B$28)=H$31)*($D$3:$D$28=$E34)*($F$3:$F$28&gt;=50000),$G$3:$G$28))</f>
        <v>288</v>
      </c>
    </row>
    <row r="35" spans="5:8">
      <c r="E35" s="1" t="s">
        <v>119</v>
      </c>
      <c r="F35" s="12">
        <f t="array" ref="F35">AVERAGE(IF((YEAR($B$3:$B$28)=F$31)*($D$3:$D$28=$E35)*($F$3:$F$28&gt;=50000),$G$3:$G$28))</f>
        <v>80.333333333333329</v>
      </c>
      <c r="G35" s="12">
        <f t="array" ref="G35">AVERAGE(IF((YEAR($B$3:$B$28)=G$31)*($D$3:$D$28=$E35)*($F$3:$F$28&gt;=50000),$G$3:$G$28))</f>
        <v>124</v>
      </c>
      <c r="H35" s="12">
        <f t="array" ref="H35">AVERAGE(IF((YEAR($B$3:$B$28)=H$31)*($D$3:$D$28=$E35)*($F$3:$F$28&gt;=50000),$G$3:$G$28))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E9" sqref="E9"/>
    </sheetView>
  </sheetViews>
  <sheetFormatPr defaultRowHeight="16.899999999999999"/>
  <cols>
    <col min="1" max="1" width="10.4375" bestFit="1" customWidth="1"/>
    <col min="2" max="7" width="15.5" bestFit="1" customWidth="1"/>
    <col min="8" max="11" width="14" bestFit="1" customWidth="1"/>
  </cols>
  <sheetData>
    <row r="2" spans="1:7">
      <c r="B2" s="30" t="s">
        <v>198</v>
      </c>
      <c r="C2" s="30" t="s">
        <v>199</v>
      </c>
    </row>
    <row r="3" spans="1:7">
      <c r="B3" t="s">
        <v>195</v>
      </c>
      <c r="D3" t="s">
        <v>196</v>
      </c>
      <c r="F3" t="s">
        <v>197</v>
      </c>
    </row>
    <row r="4" spans="1:7">
      <c r="A4" s="30" t="s">
        <v>2</v>
      </c>
      <c r="B4" t="s">
        <v>200</v>
      </c>
      <c r="C4" t="s">
        <v>201</v>
      </c>
      <c r="D4" t="s">
        <v>200</v>
      </c>
      <c r="E4" t="s">
        <v>201</v>
      </c>
      <c r="F4" t="s">
        <v>200</v>
      </c>
      <c r="G4" t="s">
        <v>201</v>
      </c>
    </row>
    <row r="5" spans="1:7">
      <c r="A5" t="s">
        <v>52</v>
      </c>
      <c r="B5" s="31"/>
      <c r="C5" s="31"/>
      <c r="D5" s="31"/>
      <c r="E5" s="31"/>
      <c r="F5" s="31">
        <v>127.5</v>
      </c>
      <c r="G5" s="31">
        <v>348</v>
      </c>
    </row>
    <row r="6" spans="1:7">
      <c r="A6" t="s">
        <v>82</v>
      </c>
      <c r="B6" s="31">
        <v>187.33333333333334</v>
      </c>
      <c r="C6" s="31">
        <v>145</v>
      </c>
      <c r="D6" s="31">
        <v>185.25</v>
      </c>
      <c r="E6" s="31">
        <v>133.75</v>
      </c>
      <c r="F6" s="31">
        <v>191.5</v>
      </c>
      <c r="G6" s="31">
        <v>137</v>
      </c>
    </row>
    <row r="7" spans="1:7">
      <c r="A7" t="s">
        <v>193</v>
      </c>
      <c r="B7" s="31">
        <v>109.83333333333333</v>
      </c>
      <c r="C7" s="31">
        <v>1207.5</v>
      </c>
      <c r="D7" s="31">
        <v>84</v>
      </c>
      <c r="E7" s="31">
        <v>265.33333333333331</v>
      </c>
      <c r="F7" s="31">
        <v>106.25</v>
      </c>
      <c r="G7" s="31">
        <v>3745.75</v>
      </c>
    </row>
    <row r="8" spans="1:7">
      <c r="A8" t="s">
        <v>192</v>
      </c>
      <c r="B8" s="31"/>
      <c r="C8" s="31"/>
      <c r="D8" s="31">
        <v>134</v>
      </c>
      <c r="E8" s="31">
        <v>334</v>
      </c>
      <c r="F8" s="31"/>
      <c r="G8" s="31"/>
    </row>
    <row r="9" spans="1:7">
      <c r="A9" t="s">
        <v>36</v>
      </c>
      <c r="B9" s="31">
        <v>153.57142857142858</v>
      </c>
      <c r="C9" s="31">
        <v>3055.4285714285716</v>
      </c>
      <c r="D9" s="31">
        <v>128.66666666666666</v>
      </c>
      <c r="E9" s="31">
        <v>60.333333333333336</v>
      </c>
      <c r="F9" s="31">
        <v>163.6</v>
      </c>
      <c r="G9" s="31">
        <v>176.6</v>
      </c>
    </row>
    <row r="10" spans="1:7">
      <c r="A10" t="s">
        <v>69</v>
      </c>
      <c r="B10" s="31"/>
      <c r="C10" s="31"/>
      <c r="D10" s="31">
        <v>151</v>
      </c>
      <c r="E10" s="31">
        <v>709</v>
      </c>
      <c r="F10" s="31"/>
      <c r="G10" s="31"/>
    </row>
    <row r="11" spans="1:7">
      <c r="A11" t="s">
        <v>30</v>
      </c>
      <c r="B11" s="31">
        <v>167.5</v>
      </c>
      <c r="C11" s="31">
        <v>256.66666666666669</v>
      </c>
      <c r="D11" s="31">
        <v>126</v>
      </c>
      <c r="E11" s="31">
        <v>50.75</v>
      </c>
      <c r="F11" s="31">
        <v>184.4</v>
      </c>
      <c r="G11" s="31">
        <v>255.8</v>
      </c>
    </row>
    <row r="12" spans="1:7">
      <c r="A12" t="s">
        <v>25</v>
      </c>
      <c r="B12" s="31">
        <v>116.8</v>
      </c>
      <c r="C12" s="31">
        <v>388.2</v>
      </c>
      <c r="D12" s="31">
        <v>146.85714285714286</v>
      </c>
      <c r="E12" s="31">
        <v>3078.8571428571427</v>
      </c>
      <c r="F12" s="31">
        <v>205.2</v>
      </c>
      <c r="G12" s="31">
        <v>680.4</v>
      </c>
    </row>
    <row r="13" spans="1:7">
      <c r="A13" t="s">
        <v>13</v>
      </c>
      <c r="B13" s="31"/>
      <c r="C13" s="31"/>
      <c r="D13" s="31">
        <v>224</v>
      </c>
      <c r="E13" s="31">
        <v>182</v>
      </c>
      <c r="F13" s="31"/>
      <c r="G13" s="31"/>
    </row>
    <row r="14" spans="1:7">
      <c r="A14" t="s">
        <v>8</v>
      </c>
      <c r="B14" s="31">
        <v>163.23076923076923</v>
      </c>
      <c r="C14" s="31">
        <v>570.38461538461536</v>
      </c>
      <c r="D14" s="31">
        <v>154.1</v>
      </c>
      <c r="E14" s="31">
        <v>526</v>
      </c>
      <c r="F14" s="31">
        <v>128.6</v>
      </c>
      <c r="G14" s="31">
        <v>349.2</v>
      </c>
    </row>
    <row r="15" spans="1:7">
      <c r="A15" t="s">
        <v>194</v>
      </c>
      <c r="B15" s="31">
        <v>150.17500000000001</v>
      </c>
      <c r="C15" s="31">
        <v>999.1</v>
      </c>
      <c r="D15" s="31">
        <v>145.91176470588235</v>
      </c>
      <c r="E15" s="31">
        <v>875.05882352941171</v>
      </c>
      <c r="F15" s="31">
        <v>155</v>
      </c>
      <c r="G15" s="31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AFA98-5F1B-4EDF-9AE5-62917128C6E0}">
  <sheetPr codeName="Sheet9">
    <outlinePr summaryBelow="0"/>
  </sheetPr>
  <dimension ref="B1:F11"/>
  <sheetViews>
    <sheetView showGridLines="0" workbookViewId="0"/>
  </sheetViews>
  <sheetFormatPr defaultRowHeight="16.899999999999999" outlineLevelRow="1" outlineLevelCol="1"/>
  <cols>
    <col min="3" max="3" width="12" bestFit="1" customWidth="1"/>
    <col min="4" max="6" width="10.75" bestFit="1" customWidth="1" outlineLevel="1"/>
  </cols>
  <sheetData>
    <row r="1" spans="2:6" ht="17.25" thickBot="1"/>
    <row r="2" spans="2:6">
      <c r="B2" s="36" t="s">
        <v>205</v>
      </c>
      <c r="C2" s="37"/>
      <c r="D2" s="43"/>
      <c r="E2" s="43"/>
      <c r="F2" s="43"/>
    </row>
    <row r="3" spans="2:6" collapsed="1">
      <c r="B3" s="35"/>
      <c r="C3" s="35"/>
      <c r="D3" s="44" t="s">
        <v>207</v>
      </c>
      <c r="E3" s="44" t="s">
        <v>202</v>
      </c>
      <c r="F3" s="44" t="s">
        <v>204</v>
      </c>
    </row>
    <row r="4" spans="2:6" ht="47.25" hidden="1" outlineLevel="1">
      <c r="B4" s="39"/>
      <c r="C4" s="39"/>
      <c r="D4" s="32"/>
      <c r="E4" s="46" t="s">
        <v>203</v>
      </c>
      <c r="F4" s="46" t="s">
        <v>203</v>
      </c>
    </row>
    <row r="5" spans="2:6">
      <c r="B5" s="40" t="s">
        <v>206</v>
      </c>
      <c r="C5" s="41"/>
      <c r="D5" s="38"/>
      <c r="E5" s="38"/>
      <c r="F5" s="38"/>
    </row>
    <row r="6" spans="2:6" outlineLevel="1">
      <c r="B6" s="39"/>
      <c r="C6" s="39" t="s">
        <v>154</v>
      </c>
      <c r="D6" s="33">
        <v>0.12</v>
      </c>
      <c r="E6" s="45">
        <v>0.15</v>
      </c>
      <c r="F6" s="45">
        <v>0.1</v>
      </c>
    </row>
    <row r="7" spans="2:6">
      <c r="B7" s="40" t="s">
        <v>208</v>
      </c>
      <c r="C7" s="41"/>
      <c r="D7" s="38"/>
      <c r="E7" s="38"/>
      <c r="F7" s="38"/>
    </row>
    <row r="8" spans="2:6" ht="17.25" outlineLevel="1" thickBot="1">
      <c r="B8" s="42"/>
      <c r="C8" s="42" t="s">
        <v>155</v>
      </c>
      <c r="D8" s="34">
        <v>4433440</v>
      </c>
      <c r="E8" s="34">
        <v>4282300</v>
      </c>
      <c r="F8" s="34">
        <v>4534200</v>
      </c>
    </row>
    <row r="9" spans="2:6">
      <c r="B9" t="s">
        <v>209</v>
      </c>
    </row>
    <row r="10" spans="2:6">
      <c r="B10" t="s">
        <v>210</v>
      </c>
    </row>
    <row r="11" spans="2:6">
      <c r="B11" t="s">
        <v>211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G12" sqref="G12"/>
    </sheetView>
  </sheetViews>
  <sheetFormatPr defaultRowHeight="16.899999999999999"/>
  <cols>
    <col min="2" max="2" width="13" bestFit="1" customWidth="1"/>
    <col min="4" max="4" width="9.375" bestFit="1" customWidth="1"/>
    <col min="5" max="5" width="8.625" customWidth="1"/>
    <col min="6" max="6" width="11" bestFit="1" customWidth="1"/>
    <col min="7" max="7" width="10.875" bestFit="1" customWidth="1"/>
  </cols>
  <sheetData>
    <row r="2" spans="1:7">
      <c r="A2" t="s">
        <v>98</v>
      </c>
      <c r="E2" s="13"/>
      <c r="F2" s="13" t="s">
        <v>154</v>
      </c>
      <c r="G2" s="14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5" t="s">
        <v>155</v>
      </c>
      <c r="C4" s="9" t="s">
        <v>36</v>
      </c>
      <c r="D4" s="16">
        <v>458000</v>
      </c>
      <c r="E4" s="9">
        <v>11</v>
      </c>
      <c r="F4" s="13" t="s">
        <v>157</v>
      </c>
      <c r="G4" s="16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">
    <scenario name="할인율 증가" locked="1" count="1" user="송지혁" comment="만든 사람 송지혁 날짜 2025-06-11">
      <inputCells r="G2" val="0.15" numFmtId="9"/>
    </scenario>
    <scenario name="할인율 감소" locked="1" count="1" user="송지혁" comment="만든 사람 송지혁 날짜 2025-06-11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" promptTitle="그래프입력" prompt="판매량을_x000a_10으로 나눈_x000a_개수만큼만 입력" sqref="F4:F8" xr:uid="{72558D15-81A9-4F36-85CD-D95C975793FD}">
      <formula1>REPT("◆", $E4/10)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abSelected="1" topLeftCell="A7" workbookViewId="0">
      <selection activeCell="M22" sqref="M22"/>
    </sheetView>
  </sheetViews>
  <sheetFormatPr defaultRowHeight="16.899999999999999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D3" sqref="D3:D10"/>
    </sheetView>
  </sheetViews>
  <sheetFormatPr defaultRowHeight="16.899999999999999"/>
  <cols>
    <col min="1" max="1" width="3" customWidth="1"/>
    <col min="2" max="2" width="10" customWidth="1"/>
    <col min="3" max="3" width="11" customWidth="1"/>
    <col min="4" max="4" width="8.125" customWidth="1"/>
    <col min="5" max="5" width="12.625" customWidth="1"/>
    <col min="6" max="6" width="13.25" customWidth="1"/>
  </cols>
  <sheetData>
    <row r="2" spans="2:6">
      <c r="B2" s="17" t="s">
        <v>166</v>
      </c>
      <c r="C2" s="17" t="s">
        <v>167</v>
      </c>
      <c r="D2" s="18" t="s">
        <v>168</v>
      </c>
      <c r="E2" s="18" t="s">
        <v>185</v>
      </c>
      <c r="F2" s="18" t="s">
        <v>186</v>
      </c>
    </row>
    <row r="3" spans="2:6">
      <c r="B3" s="19" t="s">
        <v>169</v>
      </c>
      <c r="C3" s="20" t="s">
        <v>170</v>
      </c>
      <c r="D3" s="47">
        <v>1</v>
      </c>
      <c r="E3" s="21">
        <v>5</v>
      </c>
      <c r="F3" s="21">
        <v>124000</v>
      </c>
    </row>
    <row r="4" spans="2:6">
      <c r="B4" s="19" t="s">
        <v>171</v>
      </c>
      <c r="C4" s="20" t="s">
        <v>172</v>
      </c>
      <c r="D4" s="47" t="s">
        <v>187</v>
      </c>
      <c r="E4" s="21">
        <v>2</v>
      </c>
      <c r="F4" s="21">
        <v>299000</v>
      </c>
    </row>
    <row r="5" spans="2:6">
      <c r="B5" s="19" t="s">
        <v>173</v>
      </c>
      <c r="C5" s="20" t="s">
        <v>174</v>
      </c>
      <c r="D5" s="47">
        <v>-1</v>
      </c>
      <c r="E5" s="21">
        <v>5</v>
      </c>
      <c r="F5" s="21">
        <v>54000</v>
      </c>
    </row>
    <row r="6" spans="2:6">
      <c r="B6" s="19" t="s">
        <v>175</v>
      </c>
      <c r="C6" s="20" t="s">
        <v>176</v>
      </c>
      <c r="D6" s="47">
        <v>0</v>
      </c>
      <c r="E6" s="21">
        <v>4</v>
      </c>
      <c r="F6" s="21">
        <v>990000</v>
      </c>
    </row>
    <row r="7" spans="2:6">
      <c r="B7" s="19" t="s">
        <v>177</v>
      </c>
      <c r="C7" s="20" t="s">
        <v>178</v>
      </c>
      <c r="D7" s="47">
        <v>1</v>
      </c>
      <c r="E7" s="21">
        <v>9</v>
      </c>
      <c r="F7" s="21">
        <v>250000</v>
      </c>
    </row>
    <row r="8" spans="2:6">
      <c r="B8" s="19" t="s">
        <v>179</v>
      </c>
      <c r="C8" s="20" t="s">
        <v>180</v>
      </c>
      <c r="D8" s="47">
        <v>0</v>
      </c>
      <c r="E8" s="21">
        <v>10</v>
      </c>
      <c r="F8" s="21">
        <v>85000</v>
      </c>
    </row>
    <row r="9" spans="2:6">
      <c r="B9" s="19" t="s">
        <v>181</v>
      </c>
      <c r="C9" s="20" t="s">
        <v>182</v>
      </c>
      <c r="D9" s="47">
        <v>-1</v>
      </c>
      <c r="E9" s="21">
        <v>21</v>
      </c>
      <c r="F9" s="21">
        <v>342000</v>
      </c>
    </row>
    <row r="10" spans="2:6">
      <c r="B10" s="19" t="s">
        <v>183</v>
      </c>
      <c r="C10" s="20" t="s">
        <v>184</v>
      </c>
      <c r="D10" s="47">
        <v>1</v>
      </c>
      <c r="E10" s="21">
        <v>2</v>
      </c>
      <c r="F10" s="21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>
      <selection activeCell="E3" sqref="E3"/>
    </sheetView>
  </sheetViews>
  <sheetFormatPr defaultRowHeight="16.899999999999999"/>
  <cols>
    <col min="1" max="1" width="11.125" bestFit="1" customWidth="1"/>
    <col min="3" max="3" width="26.375" customWidth="1"/>
    <col min="4" max="4" width="14.75" customWidth="1"/>
    <col min="7" max="7" width="12.875" customWidth="1"/>
    <col min="8" max="8" width="6.75" customWidth="1"/>
    <col min="10" max="10" width="25.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2">
        <v>243</v>
      </c>
      <c r="F5" s="12">
        <v>10</v>
      </c>
      <c r="G5" s="12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2">
        <v>178</v>
      </c>
      <c r="F6" s="12">
        <v>25</v>
      </c>
      <c r="G6" s="12">
        <v>4450</v>
      </c>
    </row>
    <row r="7" spans="1:12">
      <c r="A7" s="2"/>
      <c r="B7" s="1"/>
      <c r="C7" s="3"/>
      <c r="D7" s="1"/>
      <c r="E7" s="12"/>
      <c r="F7" s="12"/>
      <c r="G7" s="12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2"/>
      <c r="F8" s="12"/>
      <c r="G8" s="12"/>
      <c r="I8" s="1" t="s">
        <v>20</v>
      </c>
      <c r="J8" s="12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2"/>
      <c r="F9" s="12"/>
      <c r="G9" s="12"/>
      <c r="I9" s="1" t="s">
        <v>6</v>
      </c>
      <c r="J9" s="12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2"/>
      <c r="F10" s="12"/>
      <c r="G10" s="12"/>
      <c r="I10" s="1" t="s">
        <v>11</v>
      </c>
      <c r="J10" s="12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2"/>
      <c r="F11" s="12"/>
      <c r="G11" s="12"/>
      <c r="I11" s="1" t="s">
        <v>14</v>
      </c>
      <c r="J11" s="12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2"/>
      <c r="F12" s="12"/>
      <c r="G12" s="12"/>
      <c r="I12" s="1" t="s">
        <v>23</v>
      </c>
      <c r="J12" s="12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2"/>
      <c r="F13" s="12"/>
      <c r="G13" s="12"/>
      <c r="I13" s="1" t="s">
        <v>28</v>
      </c>
      <c r="J13" s="12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2"/>
      <c r="F14" s="12"/>
      <c r="G14" s="12"/>
      <c r="I14" s="1" t="s">
        <v>70</v>
      </c>
      <c r="J14" s="12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2"/>
      <c r="F15" s="12"/>
      <c r="G15" s="12"/>
      <c r="I15" s="1" t="s">
        <v>80</v>
      </c>
      <c r="J15" s="12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2"/>
      <c r="F16" s="12"/>
      <c r="G16" s="12"/>
      <c r="I16" s="1" t="s">
        <v>50</v>
      </c>
      <c r="J16" s="12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2"/>
      <c r="F17" s="12"/>
      <c r="G17" s="12"/>
      <c r="I17" s="1" t="s">
        <v>73</v>
      </c>
      <c r="J17" s="12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2"/>
      <c r="F18" s="12"/>
      <c r="G18" s="12"/>
      <c r="I18" s="1" t="s">
        <v>39</v>
      </c>
      <c r="J18" s="12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2"/>
      <c r="F19" s="12"/>
      <c r="G19" s="12"/>
      <c r="I19" s="1" t="s">
        <v>47</v>
      </c>
      <c r="J19" s="12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2"/>
      <c r="F20" s="12"/>
      <c r="G20" s="12"/>
      <c r="I20" s="1" t="s">
        <v>59</v>
      </c>
      <c r="J20" s="12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2"/>
      <c r="F21" s="12"/>
      <c r="G21" s="12"/>
      <c r="I21" s="1" t="s">
        <v>85</v>
      </c>
      <c r="J21" s="12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2"/>
      <c r="F22" s="12"/>
      <c r="G22" s="12"/>
      <c r="I22" s="1" t="s">
        <v>17</v>
      </c>
      <c r="J22" s="12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2"/>
      <c r="F23" s="12"/>
      <c r="G23" s="12"/>
    </row>
    <row r="24" spans="1:12">
      <c r="A24" s="2"/>
      <c r="B24" s="1"/>
      <c r="C24" s="3"/>
      <c r="D24" s="1"/>
      <c r="E24" s="12"/>
      <c r="F24" s="12"/>
      <c r="G2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n Z 3 L W i o x G q C l A A A A 9 w A A A B I A H A B D b 2 5 m a W c v U G F j a 2 F n Z S 5 4 b W w g o h g A K K A U A A A A A A A A A A A A A A A A A A A A A A A A A A A A h Y 8 x D o I w A E W v Q r r T l p o Q I a U M j k p i N D G u T a n Q A K 2 h x X I 3 B 4 / k F c Q o 6 u b 4 3 3 / D / / f r j e Z j 1 w Y X 2 V t l d A Y i i E E g t T C l 0 l U G B n c K l y B n d M t F w y s Z T L K 2 6 W j L D N T O n V O E v P f Q L 6 D p K 0 Q w j t C x 2 O x F L T s O P r L 6 L 4 d K W 8 e 1 k I D R w 2 s M I z C J Y Z T E M Y G Y o p n S Q u m v Q a b B z / Y H 0 t X Q u q G X r D H h e k f R H C l 6 n 2 A P U E s D B B Q A A g A I A J 2 d y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d n c t a K I p H u A 4 A A A A R A A A A E w A c A E Z v c m 1 1 b G F z L 1 N l Y 3 R p b 2 4 x L m 0 g o h g A K K A U A A A A A A A A A A A A A A A A A A A A A A A A A A A A K 0 5 N L s n M z 1 M I h t C G 1 g B Q S w E C L Q A U A A I A C A C d n c t a K j E a o K U A A A D 3 A A A A E g A A A A A A A A A A A A A A A A A A A A A A Q 2 9 u Z m l n L 1 B h Y 2 t h Z 2 U u e G 1 s U E s B A i 0 A F A A C A A g A n Z 3 L W g / K 6 a u k A A A A 6 Q A A A B M A A A A A A A A A A A A A A A A A 8 Q A A A F t D b 2 5 0 Z W 5 0 X 1 R 5 c G V z X S 5 4 b W x Q S w E C L Q A U A A I A C A C d n c t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m 8 O 2 o p A j 6 0 G o + h x K + m g 6 c A A A A A A C A A A A A A A Q Z g A A A A E A A C A A A A A n p o r I + C 1 C k U w h u V o i v C c m N c S F 7 O K G y J Z Y v 0 b x y P W K q g A A A A A O g A A A A A I A A C A A A A C d I k O u W j k n b O m Q F D u T n V i / + D j j M 6 L m P 6 b q E L h v 4 a G n i 1 A A A A A Y / X V z o 1 U l p o V L X r B F l P b 4 M 1 g i w j 1 x F S T D 5 z M a M S j U c q L F h x O M A q y L d e o S 6 v b 1 T e u r m G x h Z x b f w u S I W + 0 0 E l R R x Y V q P N t q Y g m s A t e 6 j F X v L 0 A A A A D Z E X 9 F 3 U S + 2 e C M g v + E 7 O N R Q R + I X a a I e W H I G 1 S N E B + Z 4 A E z n 3 L X J u L 0 E 3 h A r y m C W + + H M x 8 I 6 6 X w 1 m c o o 8 V F D S P n < / D a t a M a s h u p > 
</file>

<file path=customXml/itemProps1.xml><?xml version="1.0" encoding="utf-8"?>
<ds:datastoreItem xmlns:ds="http://schemas.openxmlformats.org/officeDocument/2006/customXml" ds:itemID="{090113FA-9D8F-439E-A848-CC270E88623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아시클로버정</vt:lpstr>
      <vt:lpstr>할인율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송지혁</cp:lastModifiedBy>
  <dcterms:created xsi:type="dcterms:W3CDTF">2023-08-09T00:13:15Z</dcterms:created>
  <dcterms:modified xsi:type="dcterms:W3CDTF">2025-06-11T11:26:18Z</dcterms:modified>
</cp:coreProperties>
</file>