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MOLIT\Desktop\"/>
    </mc:Choice>
  </mc:AlternateContent>
  <bookViews>
    <workbookView xWindow="390" yWindow="390" windowWidth="22140" windowHeight="13785" tabRatio="893" activeTab="8"/>
  </bookViews>
  <sheets>
    <sheet name="기본작업-1" sheetId="1" r:id="rId1"/>
    <sheet name="기본작업-2" sheetId="2" r:id="rId2"/>
    <sheet name="계산작업" sheetId="3" r:id="rId3"/>
    <sheet name="분석작업-1" sheetId="9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8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62913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3" l="1"/>
  <c r="F33" i="3"/>
  <c r="G33" i="3"/>
  <c r="H33" i="3"/>
  <c r="F34" i="3"/>
  <c r="G34" i="3"/>
  <c r="H34" i="3"/>
  <c r="F35" i="3"/>
  <c r="G35" i="3"/>
  <c r="H35" i="3"/>
  <c r="G32" i="3"/>
  <c r="H32" i="3"/>
  <c r="A32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I14" i="3"/>
  <c r="I9" i="3"/>
  <c r="I16" i="3"/>
  <c r="I23" i="3"/>
  <c r="I13" i="3"/>
  <c r="I26" i="3"/>
  <c r="I15" i="3"/>
  <c r="I22" i="3"/>
  <c r="I6" i="3"/>
  <c r="I19" i="3"/>
  <c r="I3" i="3"/>
  <c r="I21" i="3"/>
  <c r="I28" i="3"/>
  <c r="I12" i="3"/>
  <c r="I25" i="3"/>
  <c r="I27" i="3"/>
  <c r="I5" i="3"/>
  <c r="I18" i="3"/>
  <c r="I8" i="3"/>
  <c r="I4" i="3"/>
  <c r="I11" i="3"/>
  <c r="I24" i="3"/>
  <c r="I10" i="3"/>
  <c r="I17" i="3"/>
  <c r="I7" i="3"/>
  <c r="I20" i="3"/>
  <c r="A36" i="1" l="1"/>
  <c r="G4" i="5" l="1"/>
  <c r="G5" i="5"/>
  <c r="G6" i="5"/>
  <c r="G7" i="5"/>
  <c r="G8" i="5"/>
</calcChain>
</file>

<file path=xl/sharedStrings.xml><?xml version="1.0" encoding="utf-8"?>
<sst xmlns="http://schemas.openxmlformats.org/spreadsheetml/2006/main" count="402" uniqueCount="218">
  <si>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</si>
  <si>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</si>
  <si>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</si>
  <si>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</si>
  <si>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</si>
  <si>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</si>
  <si>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</si>
  <si>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</si>
  <si>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</si>
  <si>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</si>
  <si>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</si>
  <si>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</si>
  <si>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</si>
  <si>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</si>
  <si>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</si>
  <si>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</si>
  <si>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</si>
  <si>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</si>
  <si>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</si>
  <si>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</si>
  <si>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</si>
  <si>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</si>
  <si>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</si>
  <si>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</si>
  <si>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</si>
  <si>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</si>
  <si>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</si>
  <si>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</si>
  <si>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</si>
  <si>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</si>
  <si>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</si>
  <si>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</si>
  <si>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</si>
  <si>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</si>
  <si>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</si>
  <si>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</si>
  <si>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</si>
  <si>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</si>
  <si>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</si>
  <si>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</si>
  <si>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</si>
  <si>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</si>
  <si>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</si>
  <si>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</si>
  <si>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</si>
  <si>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</si>
  <si>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</si>
  <si>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</si>
  <si>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</si>
  <si>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</si>
  <si>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</si>
  <si>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</si>
  <si>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</si>
  <si>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</si>
  <si>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</si>
  <si>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</si>
  <si>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</si>
  <si>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</si>
  <si>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</si>
  <si>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</si>
  <si>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</si>
  <si>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</si>
  <si>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</si>
  <si>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</si>
  <si>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</si>
  <si>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</si>
  <si>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</si>
  <si>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</si>
  <si>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</si>
  <si>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</si>
  <si>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</si>
  <si>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</si>
  <si>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</si>
  <si>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</si>
  <si>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</si>
  <si>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</si>
  <si>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</si>
  <si>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</si>
  <si>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</si>
  <si>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</si>
  <si>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</si>
  <si>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</si>
  <si>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</si>
  <si>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</si>
  <si>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</si>
  <si>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</si>
  <si>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</si>
  <si>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</si>
  <si>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</si>
  <si>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</si>
  <si>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</si>
  <si>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</si>
  <si>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</si>
  <si>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</si>
  <si>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</si>
  <si>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</si>
  <si>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</si>
  <si>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</si>
  <si>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</si>
  <si>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</si>
  <si>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</si>
  <si>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</si>
  <si>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</si>
  <si>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</si>
  <si>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</si>
  <si>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</si>
  <si>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</si>
  <si>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</si>
  <si>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</si>
  <si>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</si>
  <si>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</si>
  <si>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</si>
  <si>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</si>
  <si>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</si>
  <si>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</si>
  <si>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</si>
  <si>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</si>
  <si>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</si>
  <si>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</si>
  <si>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</si>
  <si>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</si>
  <si>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</si>
  <si>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</si>
  <si>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</si>
  <si>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</si>
  <si>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</si>
  <si>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</si>
  <si>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</si>
  <si>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</si>
  <si>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</si>
  <si>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</si>
  <si>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</si>
  <si>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</si>
  <si>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</si>
  <si>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</si>
  <si>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</si>
  <si>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</si>
  <si>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</si>
  <si>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</si>
  <si>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</si>
  <si>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</si>
  <si>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</si>
  <si>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</si>
  <si>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</si>
  <si>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</si>
  <si>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</si>
  <si>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</si>
  <si>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</si>
  <si>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</si>
  <si>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</si>
  <si>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</si>
  <si>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</si>
  <si>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</si>
  <si>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</si>
  <si>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</si>
  <si>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</si>
  <si>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</si>
  <si>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</si>
  <si>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</si>
  <si>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</si>
  <si>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</si>
  <si>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</si>
  <si>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</si>
  <si>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</si>
  <si>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</si>
  <si>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</si>
  <si>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</si>
  <si>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</si>
  <si>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</si>
  <si>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</si>
  <si>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</si>
  <si>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</si>
  <si>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</si>
  <si>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</si>
  <si>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</si>
  <si>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</si>
  <si>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</si>
  <si>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</si>
  <si>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</si>
  <si>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</si>
  <si>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</si>
  <si>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</si>
  <si>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</si>
  <si>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</si>
  <si>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</si>
  <si>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</si>
  <si>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</si>
  <si>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</si>
  <si>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</si>
  <si>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</si>
  <si>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</si>
  <si>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</si>
  <si>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</si>
  <si>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</si>
  <si>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</si>
  <si>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</si>
  <si>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대화제약</t>
  </si>
  <si>
    <t>근화제약</t>
  </si>
  <si>
    <t>총합계</t>
  </si>
  <si>
    <t>2018년</t>
  </si>
  <si>
    <t>2019년</t>
  </si>
  <si>
    <t>2020년</t>
  </si>
  <si>
    <t>평균 : 단가</t>
  </si>
  <si>
    <t>평균 : 실적</t>
  </si>
  <si>
    <t>값</t>
  </si>
  <si>
    <t>$G$2</t>
  </si>
  <si>
    <t>$G$4</t>
  </si>
  <si>
    <t>할인율 증가</t>
  </si>
  <si>
    <t>만든 사람 MOLIT 날짜 2025-03-31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</si>
  <si>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</si>
  <si>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</si>
  <si>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</si>
  <si>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</si>
  <si>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</si>
  <si>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</si>
  <si>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</si>
  <si>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</si>
  <si>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건웅제약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</si>
</sst>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22" fontId="0" fillId="0" borderId="0" xfId="0" applyNumberForma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/>
    <cellStyle name="표준_문제" xfId="3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37-492F-8077-3A33D06D5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441423"/>
        <c:axId val="1517434351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517434351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7441423"/>
        <c:crosses val="max"/>
        <c:crossBetween val="between"/>
      </c:valAx>
      <c:catAx>
        <c:axId val="15174414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7434351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200025</xdr:rowOff>
    </xdr:from>
    <xdr:to>
      <xdr:col>5</xdr:col>
      <xdr:colOff>0</xdr:colOff>
      <xdr:row>12</xdr:row>
      <xdr:rowOff>190500</xdr:rowOff>
    </xdr:to>
    <xdr:sp macro="[0]!구분표시" textlink="">
      <xdr:nvSpPr>
        <xdr:cNvPr id="4" name="빗면 3"/>
        <xdr:cNvSpPr/>
      </xdr:nvSpPr>
      <xdr:spPr>
        <a:xfrm>
          <a:off x="2447925" y="2295525"/>
          <a:ext cx="962025" cy="4095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19051</xdr:colOff>
      <xdr:row>11</xdr:row>
      <xdr:rowOff>0</xdr:rowOff>
    </xdr:from>
    <xdr:to>
      <xdr:col>6</xdr:col>
      <xdr:colOff>9525</xdr:colOff>
      <xdr:row>13</xdr:row>
      <xdr:rowOff>0</xdr:rowOff>
    </xdr:to>
    <xdr:sp macro="[0]!서식해제" textlink="">
      <xdr:nvSpPr>
        <xdr:cNvPr id="2" name="빗면 1"/>
        <xdr:cNvSpPr/>
      </xdr:nvSpPr>
      <xdr:spPr>
        <a:xfrm>
          <a:off x="3429001" y="2305050"/>
          <a:ext cx="1000124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LIT" refreshedDate="45747.527620949077" createdVersion="6" refreshedVersion="6" minRefreshableVersion="3" recordCount="107">
  <cacheSource type="worksheet">
    <worksheetSource ref="A2:D109" sheet="분석작업-1"/>
  </cacheSource>
  <cacheFields count="4">
    <cacheField name="제약회사" numFmtId="0">
      <sharedItems count="10">
        <s v="건웅제약"/>
        <s v="경인제약"/>
        <s v="고려은단"/>
        <s v="국제약품"/>
        <s v="대화제약"/>
        <s v="동광제약"/>
        <s v="보람제약"/>
        <s v="건일제약"/>
        <s v="고려제약"/>
        <s v="근화제약"/>
      </sharedItems>
    </cacheField>
    <cacheField name="단가" numFmtId="0">
      <sharedItems containsSemiMixedTypes="0" containsString="0" containsNumber="1" containsInteger="1" minValue="31" maxValue="15459"/>
    </cacheField>
    <cacheField name="등록일자" numFmtId="22">
      <sharedItems containsSemiMixedTypes="0" containsNonDate="0" containsDate="1" containsString="0" minDate="2018-07-29T00:00:00" maxDate="2020-05-07T00:00:00" count="4">
        <d v="2018-07-29T00:00:00"/>
        <d v="2020-05-06T00:00:00"/>
        <d v="2019-03-09T00:00:00"/>
        <d v="2019-09-28T00:00:00"/>
      </sharedItems>
      <fieldGroup base="2">
        <rangePr groupBy="years" startDate="2018-07-29T00:00:00" endDate="2020-05-07T00:00:00"/>
        <groupItems count="5">
          <s v="&lt;2018-07-29"/>
          <s v="2018년"/>
          <s v="2019년"/>
          <s v="2020년"/>
          <s v="&gt;2020-05-07"/>
        </groupItems>
      </fieldGroup>
    </cacheField>
    <cacheField name="실적" numFmtId="0">
      <sharedItems containsSemiMixedTypes="0" containsString="0" containsNumber="1" containsInteger="1" minValue="32" maxValue="4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7">
  <r>
    <x v="0"/>
    <n v="176"/>
    <x v="0"/>
    <n v="115"/>
  </r>
  <r>
    <x v="0"/>
    <n v="177"/>
    <x v="0"/>
    <n v="224"/>
  </r>
  <r>
    <x v="1"/>
    <n v="66"/>
    <x v="0"/>
    <n v="118"/>
  </r>
  <r>
    <x v="2"/>
    <n v="119"/>
    <x v="0"/>
    <n v="224"/>
  </r>
  <r>
    <x v="3"/>
    <n v="111"/>
    <x v="0"/>
    <n v="268"/>
  </r>
  <r>
    <x v="4"/>
    <n v="3530"/>
    <x v="0"/>
    <n v="32"/>
  </r>
  <r>
    <x v="5"/>
    <n v="147"/>
    <x v="0"/>
    <n v="150"/>
  </r>
  <r>
    <x v="0"/>
    <n v="321"/>
    <x v="0"/>
    <n v="235"/>
  </r>
  <r>
    <x v="0"/>
    <n v="219"/>
    <x v="0"/>
    <n v="144"/>
  </r>
  <r>
    <x v="1"/>
    <n v="1166"/>
    <x v="0"/>
    <n v="124"/>
  </r>
  <r>
    <x v="2"/>
    <n v="76"/>
    <x v="0"/>
    <n v="297"/>
  </r>
  <r>
    <x v="3"/>
    <n v="165"/>
    <x v="0"/>
    <n v="150"/>
  </r>
  <r>
    <x v="4"/>
    <n v="71"/>
    <x v="0"/>
    <n v="118"/>
  </r>
  <r>
    <x v="0"/>
    <n v="234"/>
    <x v="1"/>
    <n v="115"/>
  </r>
  <r>
    <x v="0"/>
    <n v="888"/>
    <x v="1"/>
    <n v="115"/>
  </r>
  <r>
    <x v="1"/>
    <n v="2508"/>
    <x v="1"/>
    <n v="126"/>
  </r>
  <r>
    <x v="2"/>
    <n v="55"/>
    <x v="1"/>
    <n v="192"/>
  </r>
  <r>
    <x v="3"/>
    <n v="448"/>
    <x v="1"/>
    <n v="89"/>
  </r>
  <r>
    <x v="4"/>
    <n v="4265"/>
    <x v="1"/>
    <n v="136"/>
  </r>
  <r>
    <x v="5"/>
    <n v="31"/>
    <x v="1"/>
    <n v="115"/>
  </r>
  <r>
    <x v="6"/>
    <n v="635"/>
    <x v="1"/>
    <n v="134"/>
  </r>
  <r>
    <x v="6"/>
    <n v="61"/>
    <x v="1"/>
    <n v="121"/>
  </r>
  <r>
    <x v="0"/>
    <n v="292"/>
    <x v="1"/>
    <n v="32"/>
  </r>
  <r>
    <x v="0"/>
    <n v="85"/>
    <x v="1"/>
    <n v="115"/>
  </r>
  <r>
    <x v="1"/>
    <n v="143"/>
    <x v="1"/>
    <n v="408"/>
  </r>
  <r>
    <x v="2"/>
    <n v="161"/>
    <x v="0"/>
    <n v="126"/>
  </r>
  <r>
    <x v="3"/>
    <n v="165"/>
    <x v="0"/>
    <n v="165"/>
  </r>
  <r>
    <x v="4"/>
    <n v="458"/>
    <x v="0"/>
    <n v="144"/>
  </r>
  <r>
    <x v="5"/>
    <n v="242"/>
    <x v="0"/>
    <n v="115"/>
  </r>
  <r>
    <x v="3"/>
    <n v="4996"/>
    <x v="0"/>
    <n v="118"/>
  </r>
  <r>
    <x v="0"/>
    <n v="458"/>
    <x v="0"/>
    <n v="118"/>
  </r>
  <r>
    <x v="0"/>
    <n v="2603"/>
    <x v="0"/>
    <n v="110"/>
  </r>
  <r>
    <x v="1"/>
    <n v="312"/>
    <x v="0"/>
    <n v="89"/>
  </r>
  <r>
    <x v="2"/>
    <n v="853"/>
    <x v="0"/>
    <n v="139"/>
  </r>
  <r>
    <x v="3"/>
    <n v="441"/>
    <x v="0"/>
    <n v="151"/>
  </r>
  <r>
    <x v="4"/>
    <n v="127"/>
    <x v="0"/>
    <n v="109"/>
  </r>
  <r>
    <x v="5"/>
    <n v="46"/>
    <x v="0"/>
    <n v="297"/>
  </r>
  <r>
    <x v="0"/>
    <n v="97"/>
    <x v="0"/>
    <n v="115"/>
  </r>
  <r>
    <x v="0"/>
    <n v="63"/>
    <x v="0"/>
    <n v="268"/>
  </r>
  <r>
    <x v="0"/>
    <n v="2172"/>
    <x v="0"/>
    <n v="134"/>
  </r>
  <r>
    <x v="0"/>
    <n v="235"/>
    <x v="0"/>
    <n v="151"/>
  </r>
  <r>
    <x v="1"/>
    <n v="6971"/>
    <x v="2"/>
    <n v="124"/>
  </r>
  <r>
    <x v="2"/>
    <n v="53"/>
    <x v="3"/>
    <n v="151"/>
  </r>
  <r>
    <x v="3"/>
    <n v="54"/>
    <x v="3"/>
    <n v="129"/>
  </r>
  <r>
    <x v="4"/>
    <n v="65"/>
    <x v="3"/>
    <n v="129"/>
  </r>
  <r>
    <x v="5"/>
    <n v="193"/>
    <x v="3"/>
    <n v="89"/>
  </r>
  <r>
    <x v="1"/>
    <n v="119"/>
    <x v="3"/>
    <n v="89"/>
  </r>
  <r>
    <x v="0"/>
    <n v="269"/>
    <x v="3"/>
    <n v="89"/>
  </r>
  <r>
    <x v="0"/>
    <n v="559"/>
    <x v="0"/>
    <n v="268"/>
  </r>
  <r>
    <x v="1"/>
    <n v="155"/>
    <x v="0"/>
    <n v="89"/>
  </r>
  <r>
    <x v="2"/>
    <n v="109"/>
    <x v="0"/>
    <n v="103"/>
  </r>
  <r>
    <x v="3"/>
    <n v="15459"/>
    <x v="0"/>
    <n v="134"/>
  </r>
  <r>
    <x v="4"/>
    <n v="327"/>
    <x v="0"/>
    <n v="89"/>
  </r>
  <r>
    <x v="5"/>
    <n v="103"/>
    <x v="2"/>
    <n v="163"/>
  </r>
  <r>
    <x v="0"/>
    <n v="48"/>
    <x v="0"/>
    <n v="151"/>
  </r>
  <r>
    <x v="0"/>
    <n v="287"/>
    <x v="0"/>
    <n v="89"/>
  </r>
  <r>
    <x v="1"/>
    <n v="242"/>
    <x v="0"/>
    <n v="164"/>
  </r>
  <r>
    <x v="2"/>
    <n v="222"/>
    <x v="0"/>
    <n v="116"/>
  </r>
  <r>
    <x v="3"/>
    <n v="51"/>
    <x v="0"/>
    <n v="89"/>
  </r>
  <r>
    <x v="4"/>
    <n v="2732"/>
    <x v="0"/>
    <n v="167"/>
  </r>
  <r>
    <x v="5"/>
    <n v="173"/>
    <x v="2"/>
    <n v="297"/>
  </r>
  <r>
    <x v="0"/>
    <n v="39"/>
    <x v="2"/>
    <n v="144"/>
  </r>
  <r>
    <x v="7"/>
    <n v="182"/>
    <x v="2"/>
    <n v="224"/>
  </r>
  <r>
    <x v="1"/>
    <n v="103"/>
    <x v="2"/>
    <n v="89"/>
  </r>
  <r>
    <x v="8"/>
    <n v="709"/>
    <x v="2"/>
    <n v="151"/>
  </r>
  <r>
    <x v="0"/>
    <n v="3530"/>
    <x v="2"/>
    <n v="297"/>
  </r>
  <r>
    <x v="0"/>
    <n v="88"/>
    <x v="2"/>
    <n v="89"/>
  </r>
  <r>
    <x v="1"/>
    <n v="237"/>
    <x v="2"/>
    <n v="139"/>
  </r>
  <r>
    <x v="2"/>
    <n v="52"/>
    <x v="2"/>
    <n v="129"/>
  </r>
  <r>
    <x v="3"/>
    <n v="45"/>
    <x v="2"/>
    <n v="139"/>
  </r>
  <r>
    <x v="4"/>
    <n v="635"/>
    <x v="3"/>
    <n v="89"/>
  </r>
  <r>
    <x v="5"/>
    <n v="66"/>
    <x v="3"/>
    <n v="192"/>
  </r>
  <r>
    <x v="9"/>
    <n v="334"/>
    <x v="3"/>
    <n v="134"/>
  </r>
  <r>
    <x v="0"/>
    <n v="57"/>
    <x v="3"/>
    <n v="190"/>
  </r>
  <r>
    <x v="0"/>
    <n v="248"/>
    <x v="3"/>
    <n v="250"/>
  </r>
  <r>
    <x v="1"/>
    <n v="2694"/>
    <x v="3"/>
    <n v="204"/>
  </r>
  <r>
    <x v="2"/>
    <n v="41"/>
    <x v="3"/>
    <n v="192"/>
  </r>
  <r>
    <x v="3"/>
    <n v="82"/>
    <x v="3"/>
    <n v="118"/>
  </r>
  <r>
    <x v="4"/>
    <n v="96"/>
    <x v="3"/>
    <n v="34"/>
  </r>
  <r>
    <x v="0"/>
    <n v="56"/>
    <x v="3"/>
    <n v="129"/>
  </r>
  <r>
    <x v="0"/>
    <n v="73"/>
    <x v="3"/>
    <n v="144"/>
  </r>
  <r>
    <x v="1"/>
    <n v="164"/>
    <x v="3"/>
    <n v="268"/>
  </r>
  <r>
    <x v="2"/>
    <n v="57"/>
    <x v="3"/>
    <n v="32"/>
  </r>
  <r>
    <x v="0"/>
    <n v="628"/>
    <x v="3"/>
    <n v="98"/>
  </r>
  <r>
    <x v="0"/>
    <n v="272"/>
    <x v="3"/>
    <n v="111"/>
  </r>
  <r>
    <x v="1"/>
    <n v="11264"/>
    <x v="3"/>
    <n v="115"/>
  </r>
  <r>
    <x v="2"/>
    <n v="125"/>
    <x v="1"/>
    <n v="134"/>
  </r>
  <r>
    <x v="3"/>
    <n v="159"/>
    <x v="1"/>
    <n v="124"/>
  </r>
  <r>
    <x v="4"/>
    <n v="1579"/>
    <x v="1"/>
    <n v="32"/>
  </r>
  <r>
    <x v="0"/>
    <n v="429"/>
    <x v="1"/>
    <n v="116"/>
  </r>
  <r>
    <x v="0"/>
    <n v="80"/>
    <x v="1"/>
    <n v="139"/>
  </r>
  <r>
    <x v="1"/>
    <n v="178"/>
    <x v="1"/>
    <n v="115"/>
  </r>
  <r>
    <x v="2"/>
    <n v="139"/>
    <x v="1"/>
    <n v="116"/>
  </r>
  <r>
    <x v="3"/>
    <n v="120"/>
    <x v="1"/>
    <n v="297"/>
  </r>
  <r>
    <x v="4"/>
    <n v="36"/>
    <x v="1"/>
    <n v="118"/>
  </r>
  <r>
    <x v="0"/>
    <n v="66"/>
    <x v="1"/>
    <n v="124"/>
  </r>
  <r>
    <x v="0"/>
    <n v="1160"/>
    <x v="1"/>
    <n v="115"/>
  </r>
  <r>
    <x v="1"/>
    <n v="353"/>
    <x v="1"/>
    <n v="89"/>
  </r>
  <r>
    <x v="2"/>
    <n v="881"/>
    <x v="1"/>
    <n v="192"/>
  </r>
  <r>
    <x v="3"/>
    <n v="114"/>
    <x v="1"/>
    <n v="118"/>
  </r>
  <r>
    <x v="0"/>
    <n v="70"/>
    <x v="1"/>
    <n v="288"/>
  </r>
  <r>
    <x v="0"/>
    <n v="188"/>
    <x v="1"/>
    <n v="127"/>
  </r>
  <r>
    <x v="1"/>
    <n v="220"/>
    <x v="1"/>
    <n v="288"/>
  </r>
  <r>
    <x v="2"/>
    <n v="79"/>
    <x v="1"/>
    <n v="288"/>
  </r>
  <r>
    <x v="3"/>
    <n v="42"/>
    <x v="1"/>
    <n v="190"/>
  </r>
  <r>
    <x v="4"/>
    <n v="9103"/>
    <x v="1"/>
    <n v="139"/>
  </r>
  <r>
    <x v="5"/>
    <n v="243"/>
    <x v="1"/>
    <n v="2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 chartFormat="1">
  <location ref="A3:G16" firstHeaderRow="1" firstDataRow="3" firstDataCol="1"/>
  <pivotFields count="4">
    <pivotField axis="axisRow" compact="0" showAll="0" sortType="descending">
      <items count="11">
        <item x="6"/>
        <item x="5"/>
        <item x="4"/>
        <item x="9"/>
        <item x="3"/>
        <item x="8"/>
        <item x="2"/>
        <item x="1"/>
        <item x="7"/>
        <item x="0"/>
        <item t="default"/>
      </items>
    </pivotField>
    <pivotField dataField="1" compact="0" showAll="0"/>
    <pivotField axis="axisCol" compact="0" numFmtId="22" showAll="0">
      <items count="6">
        <item x="0"/>
        <item x="1"/>
        <item x="2"/>
        <item x="3"/>
        <item x="4"/>
        <item t="default"/>
      </items>
    </pivotField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2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평균 : 실적" fld="3" subtotal="average" baseField="0" baseItem="2" numFmtId="176"/>
    <dataField name="평균 : 단가" fld="1" subtotal="average" baseField="0" baseItem="2" numFmtId="176"/>
  </dataField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F47"/>
  <sheetViews>
    <sheetView workbookViewId="0">
      <selection activeCell="J20" sqref="J20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3" t="s">
        <v>191</v>
      </c>
    </row>
    <row r="36" spans="1:6">
      <c r="A36" t="b">
        <f>AND(MID(A3,4,1)&gt;="5", OR(MONTH(E3)=3, MONTH(E3)=9))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 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4:D19"/>
  <sheetViews>
    <sheetView zoomScaleNormal="100" zoomScaleSheetLayoutView="160" workbookViewId="0">
      <selection activeCell="E2" sqref="E2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4">
        <v>150</v>
      </c>
    </row>
    <row r="6" spans="2:4">
      <c r="B6" s="7" t="s">
        <v>86</v>
      </c>
      <c r="C6" s="8">
        <v>42</v>
      </c>
      <c r="D6" s="24">
        <v>190</v>
      </c>
    </row>
    <row r="7" spans="2:4">
      <c r="B7" s="7" t="s">
        <v>48</v>
      </c>
      <c r="C7" s="8">
        <v>45</v>
      </c>
      <c r="D7" s="24">
        <v>139</v>
      </c>
    </row>
    <row r="8" spans="2:4">
      <c r="B8" s="7" t="s">
        <v>89</v>
      </c>
      <c r="C8" s="8">
        <v>159</v>
      </c>
      <c r="D8" s="24">
        <v>124</v>
      </c>
    </row>
    <row r="9" spans="2:4">
      <c r="B9" s="7" t="s">
        <v>90</v>
      </c>
      <c r="C9" s="8">
        <v>54</v>
      </c>
      <c r="D9" s="24">
        <v>129</v>
      </c>
    </row>
    <row r="10" spans="2:4">
      <c r="B10" s="7" t="s">
        <v>24</v>
      </c>
      <c r="C10" s="8">
        <v>120</v>
      </c>
      <c r="D10" s="24">
        <v>297</v>
      </c>
    </row>
    <row r="11" spans="2:4">
      <c r="B11" s="7" t="s">
        <v>91</v>
      </c>
      <c r="C11" s="8">
        <v>111</v>
      </c>
      <c r="D11" s="24">
        <v>268</v>
      </c>
    </row>
    <row r="12" spans="2:4">
      <c r="B12" s="7" t="s">
        <v>92</v>
      </c>
      <c r="C12" s="8">
        <v>4996</v>
      </c>
      <c r="D12" s="24">
        <v>118</v>
      </c>
    </row>
    <row r="13" spans="2:4">
      <c r="B13" s="7" t="s">
        <v>93</v>
      </c>
      <c r="C13" s="8">
        <v>15459</v>
      </c>
      <c r="D13" s="24">
        <v>134</v>
      </c>
    </row>
    <row r="14" spans="2:4">
      <c r="B14" s="7" t="s">
        <v>94</v>
      </c>
      <c r="C14" s="8">
        <v>448</v>
      </c>
      <c r="D14" s="24">
        <v>89</v>
      </c>
    </row>
    <row r="15" spans="2:4">
      <c r="B15" s="7" t="s">
        <v>77</v>
      </c>
      <c r="C15" s="8">
        <v>114</v>
      </c>
      <c r="D15" s="24">
        <v>118</v>
      </c>
    </row>
    <row r="16" spans="2:4">
      <c r="B16" s="7" t="s">
        <v>95</v>
      </c>
      <c r="C16" s="8">
        <v>441</v>
      </c>
      <c r="D16" s="24">
        <v>151</v>
      </c>
    </row>
    <row r="17" spans="2:4">
      <c r="B17" s="7" t="s">
        <v>96</v>
      </c>
      <c r="C17" s="8">
        <v>51</v>
      </c>
      <c r="D17" s="24">
        <v>89</v>
      </c>
    </row>
    <row r="18" spans="2:4">
      <c r="B18" s="7" t="s">
        <v>51</v>
      </c>
      <c r="C18" s="8">
        <v>82</v>
      </c>
      <c r="D18" s="24">
        <v>118</v>
      </c>
    </row>
    <row r="19" spans="2:4">
      <c r="B19" s="7" t="s">
        <v>97</v>
      </c>
      <c r="C19" s="8">
        <v>165</v>
      </c>
      <c r="D19" s="24">
        <v>165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35"/>
  <sheetViews>
    <sheetView workbookViewId="0">
      <selection activeCell="F32" sqref="F32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217</v>
      </c>
      <c r="E3" s="10" t="str">
        <f>IF(LEFT(C3,2)=LEFT(D3,2), SUBSTITUTE(C3," ","★",1), C3)</f>
        <v>건웅★로딘정 100mg</v>
      </c>
      <c r="F3" s="11">
        <v>178000</v>
      </c>
      <c r="G3" s="1">
        <v>115</v>
      </c>
      <c r="H3" s="12" t="str">
        <f>TEXT(IFERROR(F3*G3,""),"0,000원")</f>
        <v>20,470,000원</v>
      </c>
      <c r="I3" s="1" t="str">
        <f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 SUBSTITUTE(C4," ","★",1), C4)</f>
        <v>국제★구루메포민정 250mg</v>
      </c>
      <c r="F4" s="11">
        <v>59000</v>
      </c>
      <c r="G4" s="1">
        <v>129</v>
      </c>
      <c r="H4" s="12" t="str">
        <f t="shared" ref="H4:H28" si="1">TEXT(IFERROR(F4*G4,""),"0,000원")</f>
        <v>7,611,000원</v>
      </c>
      <c r="I4" s="1" t="str">
        <f t="shared" ref="I4:I28" si="2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>
        <f t="shared" si="2"/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>
        <f t="shared" si="2"/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>
        <f t="shared" si="2"/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>
        <f t="shared" si="2"/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>
        <f t="shared" si="2"/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>
        <f t="shared" si="2"/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>
        <f t="shared" si="2"/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>
        <f t="shared" si="2"/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>
        <f t="shared" si="2"/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>
        <f t="shared" si="2"/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>
        <f t="shared" si="2"/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>
        <f t="shared" si="2"/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>
        <f t="shared" si="2"/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>
        <f t="shared" si="2"/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>
        <f t="shared" si="2"/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>
        <f t="shared" si="2"/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>
        <f t="shared" si="2"/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>
        <f t="shared" si="2"/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>
        <f t="shared" si="2"/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>
        <f t="shared" si="2"/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>
        <f t="shared" si="2"/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>
        <f t="shared" si="2"/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>
        <f t="shared" si="2"/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>
        <f t="shared" si="2"/>
        <v/>
      </c>
    </row>
    <row r="30" spans="1:9">
      <c r="A30" t="s">
        <v>152</v>
      </c>
      <c r="E30" t="s">
        <v>153</v>
      </c>
    </row>
    <row r="31" spans="1:9">
      <c r="A31" s="44" t="s">
        <v>1</v>
      </c>
      <c r="B31" s="45"/>
      <c r="C31" s="46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7" t="str">
        <f>VLOOKUP(MIN(B3:B28),B3:I28,2,FALSE)</f>
        <v>건웅 미크로노마이신주사 60mg</v>
      </c>
      <c r="B32" s="48"/>
      <c r="C32" s="49"/>
      <c r="E32" s="1" t="s">
        <v>8</v>
      </c>
      <c r="F32" s="13" t="e">
        <f>AVERAGE(IF(($D$3:$D$28=$E32)*(YEAR($B$3:$B$28)=F$31)*($F$3:$F$28&gt;=50000), $G$3:$G$28))</f>
        <v>#VALUE!</v>
      </c>
      <c r="G32" s="13" t="e">
        <f t="shared" ref="G32:H35" si="3">AVERAGE( IF( ($D$3:$D$28=$E32)*(YEAR($B$3:$B$28)=G$31)*($F$3:$F$28&gt;=50000), $G$3:$G$28))</f>
        <v>#VALUE!</v>
      </c>
      <c r="H32" s="13" t="e">
        <f t="shared" si="3"/>
        <v>#VALUE!</v>
      </c>
    </row>
    <row r="33" spans="5:8">
      <c r="E33" s="1" t="s">
        <v>25</v>
      </c>
      <c r="F33" s="13" t="e">
        <f t="shared" ref="F33:F35" si="4">AVERAGE( IF( ($D$3:$D$28=$E33)*(YEAR($B$3:$B$28)=F$31)*($F$3:$F$28&gt;=50000), $G$3:$G$28))</f>
        <v>#VALUE!</v>
      </c>
      <c r="G33" s="13" t="e">
        <f t="shared" si="3"/>
        <v>#VALUE!</v>
      </c>
      <c r="H33" s="13" t="e">
        <f t="shared" si="3"/>
        <v>#VALUE!</v>
      </c>
    </row>
    <row r="34" spans="5:8">
      <c r="E34" s="1" t="s">
        <v>36</v>
      </c>
      <c r="F34" s="13" t="e">
        <f t="shared" si="4"/>
        <v>#VALUE!</v>
      </c>
      <c r="G34" s="13" t="e">
        <f t="shared" si="3"/>
        <v>#VALUE!</v>
      </c>
      <c r="H34" s="13" t="e">
        <f t="shared" si="3"/>
        <v>#VALUE!</v>
      </c>
    </row>
    <row r="35" spans="5:8">
      <c r="E35" s="1" t="s">
        <v>119</v>
      </c>
      <c r="F35" s="13" t="e">
        <f t="shared" si="4"/>
        <v>#VALUE!</v>
      </c>
      <c r="G35" s="13" t="e">
        <f t="shared" si="3"/>
        <v>#VALUE!</v>
      </c>
      <c r="H35" s="13" t="e">
        <f t="shared" si="3"/>
        <v>#VALUE!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G16"/>
  <sheetViews>
    <sheetView workbookViewId="0">
      <selection activeCell="F24" sqref="F24"/>
    </sheetView>
  </sheetViews>
  <sheetFormatPr defaultRowHeight="16.5"/>
  <cols>
    <col min="1" max="7" width="11" customWidth="1"/>
    <col min="8" max="8" width="14.5" bestFit="1" customWidth="1"/>
    <col min="9" max="10" width="15.5" bestFit="1" customWidth="1"/>
  </cols>
  <sheetData>
    <row r="3" spans="1:7">
      <c r="B3" s="26" t="s">
        <v>4</v>
      </c>
      <c r="C3" s="26" t="s">
        <v>204</v>
      </c>
    </row>
    <row r="4" spans="1:7">
      <c r="B4" s="25" t="s">
        <v>199</v>
      </c>
      <c r="D4" s="25" t="s">
        <v>200</v>
      </c>
      <c r="F4" s="25" t="s">
        <v>201</v>
      </c>
    </row>
    <row r="5" spans="1:7">
      <c r="A5" s="26" t="s">
        <v>2</v>
      </c>
      <c r="B5" t="s">
        <v>203</v>
      </c>
      <c r="C5" t="s">
        <v>202</v>
      </c>
      <c r="D5" t="s">
        <v>203</v>
      </c>
      <c r="E5" t="s">
        <v>202</v>
      </c>
      <c r="F5" t="s">
        <v>203</v>
      </c>
      <c r="G5" t="s">
        <v>202</v>
      </c>
    </row>
    <row r="6" spans="1:7">
      <c r="A6" t="s">
        <v>52</v>
      </c>
      <c r="B6" s="27"/>
      <c r="C6" s="27"/>
      <c r="D6" s="27"/>
      <c r="E6" s="27"/>
      <c r="F6" s="27">
        <v>127.5</v>
      </c>
      <c r="G6" s="27">
        <v>348</v>
      </c>
    </row>
    <row r="7" spans="1:7">
      <c r="A7" t="s">
        <v>82</v>
      </c>
      <c r="B7" s="27">
        <v>187.33333333333334</v>
      </c>
      <c r="C7" s="27">
        <v>145</v>
      </c>
      <c r="D7" s="27">
        <v>185.25</v>
      </c>
      <c r="E7" s="27">
        <v>133.75</v>
      </c>
      <c r="F7" s="27">
        <v>191.5</v>
      </c>
      <c r="G7" s="27">
        <v>137</v>
      </c>
    </row>
    <row r="8" spans="1:7">
      <c r="A8" t="s">
        <v>196</v>
      </c>
      <c r="B8" s="27">
        <v>109.83333333333333</v>
      </c>
      <c r="C8" s="27">
        <v>1207.5</v>
      </c>
      <c r="D8" s="27">
        <v>84</v>
      </c>
      <c r="E8" s="27">
        <v>265.33333333333331</v>
      </c>
      <c r="F8" s="27">
        <v>106.25</v>
      </c>
      <c r="G8" s="27">
        <v>3745.75</v>
      </c>
    </row>
    <row r="9" spans="1:7">
      <c r="A9" t="s">
        <v>197</v>
      </c>
      <c r="B9" s="27"/>
      <c r="C9" s="27"/>
      <c r="D9" s="27">
        <v>134</v>
      </c>
      <c r="E9" s="27">
        <v>334</v>
      </c>
      <c r="F9" s="27"/>
      <c r="G9" s="27"/>
    </row>
    <row r="10" spans="1:7">
      <c r="A10" t="s">
        <v>36</v>
      </c>
      <c r="B10" s="27">
        <v>153.57142857142858</v>
      </c>
      <c r="C10" s="27">
        <v>3055.4285714285716</v>
      </c>
      <c r="D10" s="27">
        <v>128.66666666666666</v>
      </c>
      <c r="E10" s="27">
        <v>60.333333333333336</v>
      </c>
      <c r="F10" s="27">
        <v>163.6</v>
      </c>
      <c r="G10" s="27">
        <v>176.6</v>
      </c>
    </row>
    <row r="11" spans="1:7">
      <c r="A11" t="s">
        <v>69</v>
      </c>
      <c r="B11" s="27"/>
      <c r="C11" s="27"/>
      <c r="D11" s="27">
        <v>151</v>
      </c>
      <c r="E11" s="27">
        <v>709</v>
      </c>
      <c r="F11" s="27"/>
      <c r="G11" s="27"/>
    </row>
    <row r="12" spans="1:7">
      <c r="A12" t="s">
        <v>30</v>
      </c>
      <c r="B12" s="27">
        <v>167.5</v>
      </c>
      <c r="C12" s="27">
        <v>256.66666666666669</v>
      </c>
      <c r="D12" s="27">
        <v>126</v>
      </c>
      <c r="E12" s="27">
        <v>50.75</v>
      </c>
      <c r="F12" s="27">
        <v>184.4</v>
      </c>
      <c r="G12" s="27">
        <v>255.8</v>
      </c>
    </row>
    <row r="13" spans="1:7">
      <c r="A13" t="s">
        <v>25</v>
      </c>
      <c r="B13" s="27">
        <v>116.8</v>
      </c>
      <c r="C13" s="27">
        <v>388.2</v>
      </c>
      <c r="D13" s="27">
        <v>146.85714285714286</v>
      </c>
      <c r="E13" s="27">
        <v>3078.8571428571427</v>
      </c>
      <c r="F13" s="27">
        <v>205.2</v>
      </c>
      <c r="G13" s="27">
        <v>680.4</v>
      </c>
    </row>
    <row r="14" spans="1:7">
      <c r="A14" t="s">
        <v>13</v>
      </c>
      <c r="B14" s="27"/>
      <c r="C14" s="27"/>
      <c r="D14" s="27">
        <v>224</v>
      </c>
      <c r="E14" s="27">
        <v>182</v>
      </c>
      <c r="F14" s="27"/>
      <c r="G14" s="27"/>
    </row>
    <row r="15" spans="1:7">
      <c r="A15" t="s">
        <v>8</v>
      </c>
      <c r="B15" s="27">
        <v>163.23076923076923</v>
      </c>
      <c r="C15" s="27">
        <v>570.38461538461536</v>
      </c>
      <c r="D15" s="27">
        <v>154.1</v>
      </c>
      <c r="E15" s="27">
        <v>526</v>
      </c>
      <c r="F15" s="27">
        <v>128.6</v>
      </c>
      <c r="G15" s="27">
        <v>349.2</v>
      </c>
    </row>
    <row r="16" spans="1:7">
      <c r="A16" t="s">
        <v>198</v>
      </c>
      <c r="B16" s="27">
        <v>150.17500000000001</v>
      </c>
      <c r="C16" s="27">
        <v>999.1</v>
      </c>
      <c r="D16" s="27">
        <v>145.91176470588235</v>
      </c>
      <c r="E16" s="27">
        <v>875.05882352941171</v>
      </c>
      <c r="F16" s="27">
        <v>155</v>
      </c>
      <c r="G16" s="27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outlinePr summaryBelow="0"/>
  </sheetPr>
  <dimension ref="B1:F11"/>
  <sheetViews>
    <sheetView showGridLines="0" workbookViewId="0">
      <selection activeCell="E28" sqref="E28"/>
    </sheetView>
  </sheetViews>
  <sheetFormatPr defaultRowHeight="16.5" outlineLevelRow="1" outlineLevelCol="1"/>
  <cols>
    <col min="3" max="3" width="5.875" customWidth="1"/>
    <col min="4" max="6" width="11.625" bestFit="1" customWidth="1" outlineLevel="1"/>
  </cols>
  <sheetData>
    <row r="1" spans="2:6" ht="17.25" thickBot="1"/>
    <row r="2" spans="2:6">
      <c r="B2" s="32" t="s">
        <v>210</v>
      </c>
      <c r="C2" s="33"/>
      <c r="D2" s="39"/>
      <c r="E2" s="39"/>
      <c r="F2" s="39"/>
    </row>
    <row r="3" spans="2:6" collapsed="1">
      <c r="B3" s="31"/>
      <c r="C3" s="31"/>
      <c r="D3" s="40" t="s">
        <v>212</v>
      </c>
      <c r="E3" s="40" t="s">
        <v>207</v>
      </c>
      <c r="F3" s="40" t="s">
        <v>209</v>
      </c>
    </row>
    <row r="4" spans="2:6" ht="40.5" hidden="1" outlineLevel="1">
      <c r="B4" s="35"/>
      <c r="C4" s="35"/>
      <c r="D4" s="28"/>
      <c r="E4" s="42" t="s">
        <v>208</v>
      </c>
      <c r="F4" s="42" t="s">
        <v>208</v>
      </c>
    </row>
    <row r="5" spans="2:6">
      <c r="B5" s="36" t="s">
        <v>211</v>
      </c>
      <c r="C5" s="37"/>
      <c r="D5" s="34"/>
      <c r="E5" s="34"/>
      <c r="F5" s="34"/>
    </row>
    <row r="6" spans="2:6" outlineLevel="1">
      <c r="B6" s="35"/>
      <c r="C6" s="35" t="s">
        <v>205</v>
      </c>
      <c r="D6" s="29">
        <v>0.12</v>
      </c>
      <c r="E6" s="41">
        <v>0.15</v>
      </c>
      <c r="F6" s="41">
        <v>0.1</v>
      </c>
    </row>
    <row r="7" spans="2:6">
      <c r="B7" s="36" t="s">
        <v>213</v>
      </c>
      <c r="C7" s="37"/>
      <c r="D7" s="34"/>
      <c r="E7" s="34"/>
      <c r="F7" s="34"/>
    </row>
    <row r="8" spans="2:6" ht="17.25" outlineLevel="1" thickBot="1">
      <c r="B8" s="38"/>
      <c r="C8" s="38" t="s">
        <v>206</v>
      </c>
      <c r="D8" s="30">
        <v>4433440</v>
      </c>
      <c r="E8" s="30">
        <v>4282300</v>
      </c>
      <c r="F8" s="30">
        <v>4534200</v>
      </c>
    </row>
    <row r="9" spans="2:6">
      <c r="B9" t="s">
        <v>214</v>
      </c>
    </row>
    <row r="10" spans="2:6">
      <c r="B10" t="s">
        <v>215</v>
      </c>
    </row>
    <row r="11" spans="2:6">
      <c r="B11" t="s">
        <v>216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G8"/>
  <sheetViews>
    <sheetView workbookViewId="0">
      <selection activeCell="G28" sqref="G2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MOLIT" comment="만든 사람 MOLIT 날짜 2025-03-31">
      <inputCells r="G2" val="0.15" numFmtId="9"/>
    </scenario>
    <scenario name="할인율 감소" locked="1" count="1" user="MOLIT" comment="만든 사람 MOLIT 날짜 2025-03-31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>
      <formula1>F4=REPT("◆", 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2:E10"/>
  <sheetViews>
    <sheetView workbookViewId="0">
      <selection activeCell="C4" sqref="C4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F10"/>
  <sheetViews>
    <sheetView workbookViewId="0">
      <selection activeCell="F17" sqref="F17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3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3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3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3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3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3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3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3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3:L24"/>
  <sheetViews>
    <sheetView tabSelected="1" workbookViewId="0">
      <selection activeCell="C2" sqref="C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MOLIT</cp:lastModifiedBy>
  <dcterms:created xsi:type="dcterms:W3CDTF">2023-08-09T00:13:15Z</dcterms:created>
  <dcterms:modified xsi:type="dcterms:W3CDTF">2025-04-01T00:00:17Z</dcterms:modified>
</cp:coreProperties>
</file>