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5_기출문제집_컴활1급실기_학습자료_241206 update\02 최신기출유형\06회\"/>
    </mc:Choice>
  </mc:AlternateContent>
  <xr:revisionPtr revIDLastSave="0" documentId="13_ncr:1_{FF5A0A4F-389E-4D79-9071-95CF79CA4950}" xr6:coauthVersionLast="47" xr6:coauthVersionMax="47" xr10:uidLastSave="{00000000-0000-0000-0000-000000000000}"/>
  <bookViews>
    <workbookView xWindow="-120" yWindow="-120" windowWidth="29040" windowHeight="15840" activeTab="4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시나리오 요약" sheetId="13" r:id="rId5"/>
    <sheet name="분석작업-2" sheetId="5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'기본작업-1'!$A$2:$F$33</definedName>
    <definedName name="_xlnm.Criteria" localSheetId="0">'기본작업-1'!$A$35:$A$36</definedName>
    <definedName name="_xlnm.Extract" localSheetId="0">'기본작업-1'!$A$38:$D$38</definedName>
    <definedName name="_xlnm.Print_Area" localSheetId="1">'기본작업-2'!$B$1:$D$19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판매정보" name="판매정보" connection="판매정보"/>
        </x15:modelTables>
        <x15:extLst>
          <ext xmlns:x16="http://schemas.microsoft.com/office/spreadsheetml/2014/11/main" uri="{9835A34E-60A6-4A7C-AAB8-D5F71C897F49}">
            <x16:modelTimeGroupings>
              <x16:modelTimeGrouping tableName="판매정보" columnName="등록일자" columnId="등록일자">
                <x16:calculatedTimeColumn columnName="등록일자(연도)" columnId="등록일자(연도)" contentType="years" isSelected="1"/>
                <x16:calculatedTimeColumn columnName="등록일자(분기)" columnId="등록일자(분기)" contentType="quarters" isSelected="0"/>
                <x16:calculatedTimeColumn columnName="등록일자(월 인덱스)" columnId="등록일자(월 인덱스)" contentType="monthsindex" isSelected="0"/>
                <x16:calculatedTimeColumn columnName="등록일자(월)" columnId="등록일자(월)" contentType="months" isSelected="0"/>
              </x16:modelTimeGrouping>
            </x16:modelTimeGroupings>
          </ext>
        </x15:extLst>
      </x15:dataModel>
    </ext>
  </extLst>
</workbook>
</file>

<file path=xl/calcChain.xml><?xml version="1.0" encoding="utf-8"?>
<calcChain xmlns="http://schemas.openxmlformats.org/spreadsheetml/2006/main">
  <c r="H4" i="3" l="1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3" i="3"/>
  <c r="E3" i="3"/>
  <c r="A32" i="3"/>
  <c r="G32" i="3" a="1"/>
  <c r="G32" i="3"/>
  <c r="H32" i="3" a="1"/>
  <c r="H32" i="3" s="1"/>
  <c r="G33" i="3" a="1"/>
  <c r="G33" i="3"/>
  <c r="H33" i="3" a="1"/>
  <c r="H33" i="3" s="1"/>
  <c r="G34" i="3" a="1"/>
  <c r="G34" i="3" s="1"/>
  <c r="H34" i="3" a="1"/>
  <c r="H34" i="3" s="1"/>
  <c r="G35" i="3" a="1"/>
  <c r="G35" i="3" s="1"/>
  <c r="H35" i="3" a="1"/>
  <c r="H35" i="3" s="1"/>
  <c r="F33" i="3" a="1"/>
  <c r="F33" i="3" s="1"/>
  <c r="F34" i="3" a="1"/>
  <c r="F34" i="3" s="1"/>
  <c r="F35" i="3" a="1"/>
  <c r="F35" i="3" s="1"/>
  <c r="F32" i="3" a="1"/>
  <c r="F32" i="3" s="1"/>
  <c r="A36" i="1"/>
  <c r="G4" i="5"/>
  <c r="G5" i="5"/>
  <c r="G6" i="5"/>
  <c r="G7" i="5"/>
  <c r="G8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7E5DDB-8D30-4161-A1EB-459DE914C354}" keepAlive="1" name="ThisWorkbookDataModel" description="데이터 모델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9BAE6C8A-85D8-40D6-8247-AFF6698C0884}" name="판매정보" type="103" refreshedVersion="8" minRefreshableVersion="5">
    <extLst>
      <ext xmlns:x15="http://schemas.microsoft.com/office/spreadsheetml/2010/11/main" uri="{DE250136-89BD-433C-8126-D09CA5730AF9}">
        <x15:connection id="판매정보" autoDelete="1">
          <x15:textPr codePage="949" sourceFile="C:\2025_기출문제집_컴활1급실기_학습자료_241206 update\02 최신기출유형\06회\판매정보.txt" tab="0" semicolon="1">
            <textFields count="6">
              <textField type="skip"/>
              <textField type="skip"/>
              <textField/>
              <textField/>
              <textField/>
              <textField/>
            </textFields>
          </x15:textPr>
          <x15:modelTextPr headers="1"/>
        </x15:connection>
      </ext>
    </extLst>
  </connection>
</connections>
</file>

<file path=xl/sharedStrings.xml><?xml version="1.0" encoding="utf-8"?>
<sst xmlns="http://schemas.openxmlformats.org/spreadsheetml/2006/main" count="401" uniqueCount="214">
  <si>
    <t>제품코드</t>
  </si>
  <si>
    <t>제품명</t>
  </si>
  <si>
    <t>제약회사</t>
  </si>
  <si>
    <t>단가</t>
  </si>
  <si>
    <t>등록일자</t>
  </si>
  <si>
    <t>실적</t>
  </si>
  <si>
    <t>A-156</t>
  </si>
  <si>
    <t>건웅 미소프로스톨정</t>
  </si>
  <si>
    <t>건웅제약</t>
  </si>
  <si>
    <t>B-160</t>
  </si>
  <si>
    <t>건웅파모티딘정20mg</t>
  </si>
  <si>
    <t>A-159</t>
  </si>
  <si>
    <t>건일로딘정100mg</t>
  </si>
  <si>
    <t>건일제약</t>
  </si>
  <si>
    <t>A-170</t>
  </si>
  <si>
    <t>경남염산라니티딘정300mg</t>
  </si>
  <si>
    <t>경남제약</t>
  </si>
  <si>
    <t>C-151</t>
  </si>
  <si>
    <t>그랜솔주 250ml(5%)</t>
  </si>
  <si>
    <t>한올제약</t>
  </si>
  <si>
    <t>D-324</t>
  </si>
  <si>
    <t>기넥신에프연질캅셀</t>
  </si>
  <si>
    <t>SK제약</t>
  </si>
  <si>
    <t>A-163</t>
  </si>
  <si>
    <t>게르시린현탁액</t>
  </si>
  <si>
    <t>경인제약</t>
  </si>
  <si>
    <t>A-174</t>
  </si>
  <si>
    <t>경인염화리소짐정90mg</t>
  </si>
  <si>
    <t>C-132</t>
  </si>
  <si>
    <t>고려은단파모티딘정20mg</t>
  </si>
  <si>
    <t>고려은단</t>
  </si>
  <si>
    <t>C-136</t>
  </si>
  <si>
    <t>광명피록시캄근육주사</t>
  </si>
  <si>
    <t>광명제약</t>
  </si>
  <si>
    <t>C-144</t>
  </si>
  <si>
    <t>국제세파드록실캅셀</t>
  </si>
  <si>
    <t>국제약품</t>
  </si>
  <si>
    <t>A-162</t>
  </si>
  <si>
    <t>게론-지현탁액</t>
  </si>
  <si>
    <t>C-150</t>
  </si>
  <si>
    <t>그랑파제삼중정</t>
  </si>
  <si>
    <t>안국약품</t>
  </si>
  <si>
    <t>C-148</t>
  </si>
  <si>
    <t>국제황산리보스타마이신주1g</t>
  </si>
  <si>
    <t>C-137</t>
  </si>
  <si>
    <t>구루메포민정250mg</t>
  </si>
  <si>
    <t>영풍제약</t>
  </si>
  <si>
    <t>A-150</t>
  </si>
  <si>
    <t>개비콘정</t>
  </si>
  <si>
    <t>유유산업</t>
  </si>
  <si>
    <t>D-328</t>
  </si>
  <si>
    <t>나나비놀캅셀</t>
  </si>
  <si>
    <t>보람제약</t>
  </si>
  <si>
    <t>D-338</t>
  </si>
  <si>
    <t>나리돌캅셀</t>
  </si>
  <si>
    <t>A-148</t>
  </si>
  <si>
    <t>개비콘액</t>
  </si>
  <si>
    <t>C-140</t>
  </si>
  <si>
    <t>구아브라신캅셀</t>
  </si>
  <si>
    <t>C-161</t>
  </si>
  <si>
    <t>그리코민정</t>
  </si>
  <si>
    <t>일성신약</t>
  </si>
  <si>
    <t>C-165</t>
  </si>
  <si>
    <t>그린시드정</t>
  </si>
  <si>
    <t>웰화이드코리아</t>
  </si>
  <si>
    <t>A-173</t>
  </si>
  <si>
    <t>경인아테놀올정50mg</t>
  </si>
  <si>
    <t>C-131</t>
  </si>
  <si>
    <t>고려 아시클로버크림</t>
  </si>
  <si>
    <t>고려제약</t>
  </si>
  <si>
    <t>C-134</t>
  </si>
  <si>
    <t>골둠주사</t>
  </si>
  <si>
    <t>극동제약</t>
  </si>
  <si>
    <t>A-166</t>
  </si>
  <si>
    <t>겐트리손크림</t>
  </si>
  <si>
    <t>신풍제약</t>
  </si>
  <si>
    <t>C-169</t>
  </si>
  <si>
    <t>극동 메토카르바몰정</t>
  </si>
  <si>
    <t>C-138</t>
  </si>
  <si>
    <t>구루메포민정500mg</t>
  </si>
  <si>
    <t>C-162</t>
  </si>
  <si>
    <t>그리콜정</t>
  </si>
  <si>
    <t>동광제약</t>
  </si>
  <si>
    <t>C-128</t>
  </si>
  <si>
    <t>계명노르플록사신캅셀</t>
  </si>
  <si>
    <t>A-140</t>
  </si>
  <si>
    <t>각시원정</t>
  </si>
  <si>
    <t>초당약품</t>
  </si>
  <si>
    <t>가네이드에프연질캅셀</t>
  </si>
  <si>
    <t>건웅 딜티아젬서방정 90mg</t>
  </si>
  <si>
    <t>건웅 소브레롤캅셀</t>
  </si>
  <si>
    <t>국제 니페디핀연질캅셀 10mg</t>
  </si>
  <si>
    <t>국제세포탁심나트륨주1g</t>
  </si>
  <si>
    <t>그랜솔주 500ml(5%)</t>
  </si>
  <si>
    <t>그린팜캅셀</t>
  </si>
  <si>
    <t>근화황산리보스타마이신주500mg</t>
  </si>
  <si>
    <t>글리슈린정</t>
  </si>
  <si>
    <t>나스란정20mg</t>
  </si>
  <si>
    <t>[표1]</t>
  </si>
  <si>
    <t>출시일자</t>
  </si>
  <si>
    <t>제품명2</t>
  </si>
  <si>
    <t>판매량</t>
  </si>
  <si>
    <t>금액</t>
  </si>
  <si>
    <t>비고</t>
  </si>
  <si>
    <t>건웅 로딘정 100mg</t>
  </si>
  <si>
    <t>국제 구루메포민정 250mg</t>
  </si>
  <si>
    <t>B-174</t>
  </si>
  <si>
    <t>경인 염화리소짐정 90mg</t>
  </si>
  <si>
    <t>C-124</t>
  </si>
  <si>
    <t>경인 파모티딘정 40mg</t>
  </si>
  <si>
    <t>D-170</t>
  </si>
  <si>
    <t>극동 테녹시캄정 20mg</t>
  </si>
  <si>
    <t>D-146</t>
  </si>
  <si>
    <t>아시클로버정 200mg</t>
  </si>
  <si>
    <t>파모티딘정 20mg</t>
  </si>
  <si>
    <t>단종</t>
  </si>
  <si>
    <t>국제 각시원정 10mg</t>
  </si>
  <si>
    <t>C-126</t>
  </si>
  <si>
    <t>염화리소짐정 90mg</t>
  </si>
  <si>
    <t>민중제약</t>
  </si>
  <si>
    <t>B-172</t>
  </si>
  <si>
    <t>아테놀올정 100mg</t>
  </si>
  <si>
    <t>B-161</t>
  </si>
  <si>
    <t>프로치온아미드정 250mg</t>
  </si>
  <si>
    <t>A-151</t>
  </si>
  <si>
    <t>노플록사신정 100mg</t>
  </si>
  <si>
    <t>A-153</t>
  </si>
  <si>
    <t>딜티아젬서방정 30mg</t>
  </si>
  <si>
    <t>A-160</t>
  </si>
  <si>
    <t>로딘정 200mg</t>
  </si>
  <si>
    <t>C-130</t>
  </si>
  <si>
    <t>염산라니티딘정 300mg</t>
  </si>
  <si>
    <t>A-154</t>
  </si>
  <si>
    <t>딜티아젬서방정 90mg</t>
  </si>
  <si>
    <t>A-141</t>
  </si>
  <si>
    <t>간필정 20mg</t>
  </si>
  <si>
    <t>D-142</t>
  </si>
  <si>
    <t>A-138</t>
  </si>
  <si>
    <t>가티링정 150mg</t>
  </si>
  <si>
    <t xml:space="preserve"> 미정 </t>
  </si>
  <si>
    <t>A-139</t>
  </si>
  <si>
    <t>국제 가티링정 300mg</t>
  </si>
  <si>
    <t>구루메포민정 500mg</t>
  </si>
  <si>
    <t>민중게로비솔주 10mg</t>
  </si>
  <si>
    <t>C-123</t>
  </si>
  <si>
    <t>경인 파모티딘정 20mg</t>
  </si>
  <si>
    <t>A-157</t>
  </si>
  <si>
    <t>건웅 미크로노마이신주사 60mg</t>
  </si>
  <si>
    <t>B-173</t>
  </si>
  <si>
    <t>아테놀올정 50mg</t>
  </si>
  <si>
    <t>D-344</t>
  </si>
  <si>
    <t>나릴정 50mg</t>
  </si>
  <si>
    <t>[표2] 가장 빨리 출시된 제품명</t>
  </si>
  <si>
    <t>[표3] 제약회사별 출시연도별 판매량 평균</t>
  </si>
  <si>
    <t>할인율</t>
  </si>
  <si>
    <t>아시클로버정</t>
  </si>
  <si>
    <t>파모티딘정</t>
  </si>
  <si>
    <t>◆</t>
  </si>
  <si>
    <t>◆◆</t>
  </si>
  <si>
    <t>◆◆◆◆</t>
  </si>
  <si>
    <t>판매그래프</t>
  </si>
  <si>
    <t>염화리소짐정</t>
  </si>
  <si>
    <t>아테놀올정</t>
  </si>
  <si>
    <t>목표실적</t>
  </si>
  <si>
    <t>판매실적</t>
  </si>
  <si>
    <t>달성률(%)</t>
  </si>
  <si>
    <t>코드</t>
  </si>
  <si>
    <t>품목</t>
  </si>
  <si>
    <t>구분</t>
  </si>
  <si>
    <t>CV-1002</t>
  </si>
  <si>
    <t>반코트</t>
  </si>
  <si>
    <t>MC-0901</t>
  </si>
  <si>
    <t>양복 한벌</t>
  </si>
  <si>
    <t>BT-0301</t>
  </si>
  <si>
    <t>블라우스</t>
  </si>
  <si>
    <t>GD-0502</t>
  </si>
  <si>
    <t>오리털이불</t>
  </si>
  <si>
    <t>AB-0202</t>
  </si>
  <si>
    <t>와이셔츠</t>
  </si>
  <si>
    <t>NC-0503</t>
  </si>
  <si>
    <t>니트류</t>
  </si>
  <si>
    <t>BS-0901</t>
  </si>
  <si>
    <t>여성 정장</t>
  </si>
  <si>
    <t>JL-1103</t>
  </si>
  <si>
    <t>가죽점퍼</t>
  </si>
  <si>
    <t>구매수량</t>
  </si>
  <si>
    <t>구매단가</t>
  </si>
  <si>
    <t>불량</t>
  </si>
  <si>
    <t>주문날짜</t>
  </si>
  <si>
    <t>주문수량</t>
  </si>
  <si>
    <t>납입금액</t>
  </si>
  <si>
    <t>조건</t>
    <phoneticPr fontId="1" type="noConversion"/>
  </si>
  <si>
    <t>근화제약</t>
  </si>
  <si>
    <t>대화제약</t>
  </si>
  <si>
    <t>총합계</t>
  </si>
  <si>
    <t>2018</t>
  </si>
  <si>
    <t>2019</t>
  </si>
  <si>
    <t>2020</t>
  </si>
  <si>
    <t>등록일자(연도)</t>
  </si>
  <si>
    <t>값</t>
  </si>
  <si>
    <t>평균: 실적</t>
  </si>
  <si>
    <t>평균: 단가</t>
  </si>
  <si>
    <t>$G$2</t>
  </si>
  <si>
    <t>$G$4</t>
  </si>
  <si>
    <t>할인율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</si>
  <si>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</si>
  <si>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</si>
  <si>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</si>
  <si>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</si>
  <si>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</si>
  <si>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</si>
  <si>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</si>
  <si>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>할인율 증가</t>
  </si>
  <si>
    <t>만든 사람 오충식 날짜 2025-04-15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</si>
</sst>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.0_ "/>
    <numFmt numFmtId="177" formatCode="&quot;남성&quot;;&quot;여성&quot;;&quot;공통&quot;;&quot;반품&quot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11"/>
      <color indexed="8"/>
      <name val="맑은 고딕"/>
      <family val="3"/>
      <charset val="129"/>
    </font>
    <font>
      <sz val="11"/>
      <name val="맑은 고딕"/>
      <family val="3"/>
      <charset val="129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theme="6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4506668294322"/>
      </left>
      <right/>
      <top style="thin">
        <color theme="3" tint="0.39994506668294322"/>
      </top>
      <bottom style="thin">
        <color theme="3" tint="0.39994506668294322"/>
      </bottom>
      <diagonal/>
    </border>
    <border>
      <left/>
      <right/>
      <top style="thin">
        <color theme="3" tint="0.39994506668294322"/>
      </top>
      <bottom style="thin">
        <color theme="3" tint="0.399945066682943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4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3" borderId="1" xfId="0" applyFill="1" applyBorder="1" applyAlignment="1">
      <alignment horizontal="center" vertical="center"/>
    </xf>
    <xf numFmtId="0" fontId="5" fillId="0" borderId="1" xfId="2" applyFont="1" applyBorder="1" applyAlignment="1">
      <alignment horizontal="left"/>
    </xf>
    <xf numFmtId="41" fontId="0" fillId="0" borderId="1" xfId="0" applyNumberFormat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9" fontId="0" fillId="3" borderId="0" xfId="0" applyNumberFormat="1" applyFill="1">
      <alignment vertical="center"/>
    </xf>
    <xf numFmtId="0" fontId="0" fillId="3" borderId="1" xfId="0" applyFill="1" applyBorder="1" applyAlignment="1">
      <alignment horizontal="left" vertical="center"/>
    </xf>
    <xf numFmtId="41" fontId="0" fillId="3" borderId="1" xfId="0" applyNumberForma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/>
    </xf>
    <xf numFmtId="0" fontId="7" fillId="4" borderId="1" xfId="3" applyFont="1" applyFill="1" applyBorder="1" applyAlignment="1">
      <alignment horizontal="center" vertical="center" wrapText="1"/>
    </xf>
    <xf numFmtId="0" fontId="5" fillId="0" borderId="1" xfId="3" applyFont="1" applyBorder="1" applyAlignment="1">
      <alignment horizontal="center" vertical="center"/>
    </xf>
    <xf numFmtId="0" fontId="8" fillId="0" borderId="1" xfId="3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4" xfId="0" applyBorder="1" applyProtection="1">
      <alignment vertical="center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0" fontId="10" fillId="5" borderId="10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left" vertical="center"/>
    </xf>
    <xf numFmtId="0" fontId="10" fillId="5" borderId="8" xfId="0" applyFont="1" applyFill="1" applyBorder="1" applyAlignment="1">
      <alignment horizontal="left" vertical="center"/>
    </xf>
    <xf numFmtId="0" fontId="12" fillId="6" borderId="6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9" fillId="5" borderId="8" xfId="0" applyFont="1" applyFill="1" applyBorder="1" applyAlignment="1">
      <alignment horizontal="right" vertical="center"/>
    </xf>
    <xf numFmtId="0" fontId="9" fillId="5" borderId="10" xfId="0" applyFont="1" applyFill="1" applyBorder="1" applyAlignment="1">
      <alignment horizontal="right" vertical="center"/>
    </xf>
    <xf numFmtId="177" fontId="5" fillId="0" borderId="1" xfId="3" applyNumberFormat="1" applyFont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9" fontId="0" fillId="0" borderId="0" xfId="0" applyNumberFormat="1" applyFill="1" applyBorder="1" applyAlignment="1">
      <alignment vertical="center"/>
    </xf>
    <xf numFmtId="41" fontId="0" fillId="0" borderId="9" xfId="0" applyNumberFormat="1" applyFill="1" applyBorder="1" applyAlignment="1">
      <alignment vertical="center"/>
    </xf>
    <xf numFmtId="0" fontId="0" fillId="0" borderId="6" xfId="0" applyFill="1" applyBorder="1" applyAlignment="1">
      <alignment vertical="center"/>
    </xf>
    <xf numFmtId="0" fontId="11" fillId="6" borderId="0" xfId="0" applyFont="1" applyFill="1" applyBorder="1" applyAlignment="1">
      <alignment horizontal="left" vertical="center"/>
    </xf>
    <xf numFmtId="9" fontId="0" fillId="7" borderId="0" xfId="0" applyNumberFormat="1" applyFill="1" applyBorder="1" applyAlignment="1">
      <alignment vertical="center"/>
    </xf>
    <xf numFmtId="0" fontId="14" fillId="0" borderId="0" xfId="0" applyFont="1" applyFill="1" applyBorder="1" applyAlignment="1">
      <alignment vertical="top" wrapText="1"/>
    </xf>
    <xf numFmtId="0" fontId="14" fillId="0" borderId="0" xfId="0" applyFont="1" applyFill="1" applyBorder="1" applyAlignment="1">
      <alignment vertical="center"/>
    </xf>
  </cellXfs>
  <cellStyles count="4">
    <cellStyle name="쉼표 [0]" xfId="1" builtinId="6"/>
    <cellStyle name="표준" xfId="0" builtinId="0"/>
    <cellStyle name="표준_계산작업" xfId="2" xr:uid="{AC652580-A904-4CA8-8C7D-A30EE2C9D3CA}"/>
    <cellStyle name="표준_문제" xfId="3" xr:uid="{66E33BAD-C286-4C6D-A86F-7B5D587F433D}"/>
  </cellStyles>
  <dxfs count="1"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powerPivotData" Target="model/item.data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800" b="1">
                <a:solidFill>
                  <a:sysClr val="windowText" lastClr="000000"/>
                </a:solidFill>
              </a:rPr>
              <a:t>하반기 판매실적 및 달성률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>
        <c:manualLayout>
          <c:layoutTarget val="inner"/>
          <c:xMode val="edge"/>
          <c:yMode val="edge"/>
          <c:x val="0.10639873140857393"/>
          <c:y val="0.1630622009569378"/>
          <c:w val="0.87276793525809271"/>
          <c:h val="0.6753800750982682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'기타작업-1'!$D$2</c:f>
              <c:strCache>
                <c:ptCount val="1"/>
                <c:pt idx="0">
                  <c:v>판매실적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Scale"/>
            <c:pictureStackUnit val="10"/>
          </c:pictureOption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'기타작업-1'!$D$3:$D$10</c:f>
              <c:numCache>
                <c:formatCode>_(* #,##0_);_(* \(#,##0\);_(* "-"_);_(@_)</c:formatCode>
                <c:ptCount val="8"/>
                <c:pt idx="0">
                  <c:v>13585</c:v>
                </c:pt>
                <c:pt idx="1">
                  <c:v>11445</c:v>
                </c:pt>
                <c:pt idx="2">
                  <c:v>27000</c:v>
                </c:pt>
                <c:pt idx="3">
                  <c:v>11220</c:v>
                </c:pt>
                <c:pt idx="4">
                  <c:v>9483</c:v>
                </c:pt>
                <c:pt idx="5">
                  <c:v>20350</c:v>
                </c:pt>
                <c:pt idx="6">
                  <c:v>33840</c:v>
                </c:pt>
                <c:pt idx="7">
                  <c:v>9430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477780495"/>
        <c:axId val="444510671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달성률(%)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AB-4384-9E9B-113AAC6966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'기타작업-1'!$B$3:$B$10</c:f>
              <c:strCache>
                <c:ptCount val="8"/>
                <c:pt idx="0">
                  <c:v>고려제약</c:v>
                </c:pt>
                <c:pt idx="1">
                  <c:v>광명제약</c:v>
                </c:pt>
                <c:pt idx="2">
                  <c:v>초당약품</c:v>
                </c:pt>
                <c:pt idx="3">
                  <c:v>한올제약</c:v>
                </c:pt>
                <c:pt idx="4">
                  <c:v>건일제약</c:v>
                </c:pt>
                <c:pt idx="5">
                  <c:v>경남제약</c:v>
                </c:pt>
                <c:pt idx="6">
                  <c:v>경인제약</c:v>
                </c:pt>
                <c:pt idx="7">
                  <c:v>고려은단</c:v>
                </c:pt>
              </c:strCache>
            </c:strRef>
          </c:cat>
          <c:val>
            <c:numRef>
              <c:f>'기타작업-1'!$E$3:$E$10</c:f>
              <c:numCache>
                <c:formatCode>General</c:formatCode>
                <c:ptCount val="8"/>
                <c:pt idx="0">
                  <c:v>95</c:v>
                </c:pt>
                <c:pt idx="1">
                  <c:v>105</c:v>
                </c:pt>
                <c:pt idx="2">
                  <c:v>150</c:v>
                </c:pt>
                <c:pt idx="3">
                  <c:v>85</c:v>
                </c:pt>
                <c:pt idx="4">
                  <c:v>87</c:v>
                </c:pt>
                <c:pt idx="5">
                  <c:v>185</c:v>
                </c:pt>
                <c:pt idx="6">
                  <c:v>120</c:v>
                </c:pt>
                <c:pt idx="7">
                  <c:v>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2-45AC-9DFE-FFEEA99A0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1335232"/>
        <c:axId val="1141329472"/>
      </c:lineChart>
      <c:catAx>
        <c:axId val="477780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4510671"/>
        <c:crosses val="autoZero"/>
        <c:auto val="1"/>
        <c:lblAlgn val="ctr"/>
        <c:lblOffset val="100"/>
        <c:noMultiLvlLbl val="0"/>
      </c:catAx>
      <c:valAx>
        <c:axId val="444510671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7780495"/>
        <c:crosses val="autoZero"/>
        <c:crossBetween val="between"/>
      </c:valAx>
      <c:valAx>
        <c:axId val="1141329472"/>
        <c:scaling>
          <c:orientation val="minMax"/>
        </c:scaling>
        <c:delete val="0"/>
        <c:axPos val="r"/>
        <c:numFmt formatCode="0&quot;%&quot;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1335232"/>
        <c:crosses val="max"/>
        <c:crossBetween val="between"/>
      </c:valAx>
      <c:catAx>
        <c:axId val="11413352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1329472"/>
        <c:crosses val="autoZero"/>
        <c:auto val="1"/>
        <c:lblAlgn val="ctr"/>
        <c:lblOffset val="100"/>
        <c:noMultiLvlLbl val="0"/>
      </c:catAx>
      <c:spPr>
        <a:blipFill>
          <a:blip xmlns:r="http://schemas.openxmlformats.org/officeDocument/2006/relationships" r:embed="rId4"/>
          <a:tile tx="0" ty="0" sx="100000" sy="100000" flip="none" algn="tl"/>
        </a:blip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514350</xdr:colOff>
      <xdr:row>0</xdr:row>
      <xdr:rowOff>123825</xdr:rowOff>
    </xdr:from>
    <xdr:to>
      <xdr:col>3</xdr:col>
      <xdr:colOff>247650</xdr:colOff>
      <xdr:row>2</xdr:row>
      <xdr:rowOff>123825</xdr:rowOff>
    </xdr:to>
    <xdr:sp macro="" textlink="" fLocksText="0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904875" y="123825"/>
          <a:ext cx="2847975" cy="419100"/>
        </a:xfrm>
        <a:prstGeom prst="bevel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0">
              <a:solidFill>
                <a:schemeClr val="tx1"/>
              </a:solidFill>
            </a:rPr>
            <a:t>국제약품 회사의 판매 현황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9</xdr:col>
      <xdr:colOff>0</xdr:colOff>
      <xdr:row>30</xdr:row>
      <xdr:rowOff>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</xdr:colOff>
      <xdr:row>11</xdr:row>
      <xdr:rowOff>9525</xdr:rowOff>
    </xdr:from>
    <xdr:to>
      <xdr:col>5</xdr:col>
      <xdr:colOff>0</xdr:colOff>
      <xdr:row>13</xdr:row>
      <xdr:rowOff>0</xdr:rowOff>
    </xdr:to>
    <xdr:sp macro="[0]!구분표시" textlink="">
      <xdr:nvSpPr>
        <xdr:cNvPr id="2" name="사각형: 빗면 1">
          <a:extLst>
            <a:ext uri="{FF2B5EF4-FFF2-40B4-BE49-F238E27FC236}">
              <a16:creationId xmlns:a16="http://schemas.microsoft.com/office/drawing/2014/main" id="{95CC4C58-F862-0023-DD32-B739030FFB3C}"/>
            </a:ext>
          </a:extLst>
        </xdr:cNvPr>
        <xdr:cNvSpPr/>
      </xdr:nvSpPr>
      <xdr:spPr>
        <a:xfrm>
          <a:off x="2466975" y="2314575"/>
          <a:ext cx="942975" cy="409575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구분표시</a:t>
          </a:r>
        </a:p>
      </xdr:txBody>
    </xdr:sp>
    <xdr:clientData/>
  </xdr:twoCellAnchor>
  <xdr:twoCellAnchor>
    <xdr:from>
      <xdr:col>5</xdr:col>
      <xdr:colOff>0</xdr:colOff>
      <xdr:row>11</xdr:row>
      <xdr:rowOff>19050</xdr:rowOff>
    </xdr:from>
    <xdr:to>
      <xdr:col>6</xdr:col>
      <xdr:colOff>0</xdr:colOff>
      <xdr:row>13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9A47E443-B3A8-B344-8D60-59518DCF1BE4}"/>
            </a:ext>
          </a:extLst>
        </xdr:cNvPr>
        <xdr:cNvSpPr/>
      </xdr:nvSpPr>
      <xdr:spPr>
        <a:xfrm>
          <a:off x="3409950" y="2324100"/>
          <a:ext cx="1009650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9</xdr:col>
          <xdr:colOff>914400</xdr:colOff>
          <xdr:row>4</xdr:row>
          <xdr:rowOff>0</xdr:rowOff>
        </xdr:to>
        <xdr:sp macro="" textlink="">
          <xdr:nvSpPr>
            <xdr:cNvPr id="8193" name="cmd주문하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오충식" refreshedDate="45762.848018634257" backgroundQuery="1" createdVersion="8" refreshedVersion="8" minRefreshableVersion="3" recordCount="0" supportSubquery="1" supportAdvancedDrill="1" xr:uid="{BFCC76E4-5FFD-4756-B206-2E5BDC424C64}">
  <cacheSource type="external" connectionId="1"/>
  <cacheFields count="4">
    <cacheField name="[판매정보].[제약회사].[제약회사]" caption="제약회사" numFmtId="0" level="1">
      <sharedItems count="10">
        <s v="건웅제약"/>
        <s v="건일제약"/>
        <s v="경인제약"/>
        <s v="고려은단"/>
        <s v="고려제약"/>
        <s v="국제약품"/>
        <s v="근화제약"/>
        <s v="대화제약"/>
        <s v="동광제약"/>
        <s v="보람제약"/>
      </sharedItems>
    </cacheField>
    <cacheField name="[판매정보].[등록일자(연도)].[등록일자(연도)]" caption="등록일자(연도)" numFmtId="0" hierarchy="4" level="1">
      <sharedItems count="3">
        <s v="2018"/>
        <s v="2019"/>
        <s v="2020"/>
      </sharedItems>
    </cacheField>
    <cacheField name="[Measures].[평균: 실적]" caption="평균: 실적" numFmtId="0" hierarchy="12" level="32767"/>
    <cacheField name="[Measures].[평균: 단가]" caption="평균: 단가" numFmtId="0" hierarchy="13" level="32767"/>
  </cacheFields>
  <cacheHierarchies count="14">
    <cacheHierarchy uniqueName="[판매정보].[제약회사]" caption="제약회사" attribute="1" defaultMemberUniqueName="[판매정보].[제약회사].[All]" allUniqueName="[판매정보].[제약회사].[All]" dimensionUniqueName="[판매정보]" displayFolder="" count="2" memberValueDatatype="130" unbalanced="0">
      <fieldsUsage count="2">
        <fieldUsage x="-1"/>
        <fieldUsage x="0"/>
      </fieldsUsage>
    </cacheHierarchy>
    <cacheHierarchy uniqueName="[판매정보].[단가]" caption="단가" attribute="1" defaultMemberUniqueName="[판매정보].[단가].[All]" allUniqueName="[판매정보].[단가].[All]" dimensionUniqueName="[판매정보]" displayFolder="" count="0" memberValueDatatype="20" unbalanced="0"/>
    <cacheHierarchy uniqueName="[판매정보].[등록일자]" caption="등록일자" attribute="1" time="1" defaultMemberUniqueName="[판매정보].[등록일자].[All]" allUniqueName="[판매정보].[등록일자].[All]" dimensionUniqueName="[판매정보]" displayFolder="" count="0" memberValueDatatype="7" unbalanced="0"/>
    <cacheHierarchy uniqueName="[판매정보].[실적]" caption="실적" attribute="1" defaultMemberUniqueName="[판매정보].[실적].[All]" allUniqueName="[판매정보].[실적].[All]" dimensionUniqueName="[판매정보]" displayFolder="" count="0" memberValueDatatype="20" unbalanced="0"/>
    <cacheHierarchy uniqueName="[판매정보].[등록일자(연도)]" caption="등록일자(연도)" attribute="1" defaultMemberUniqueName="[판매정보].[등록일자(연도)].[All]" allUniqueName="[판매정보].[등록일자(연도)].[All]" dimensionUniqueName="[판매정보]" displayFolder="" count="2" memberValueDatatype="130" unbalanced="0">
      <fieldsUsage count="2">
        <fieldUsage x="-1"/>
        <fieldUsage x="1"/>
      </fieldsUsage>
    </cacheHierarchy>
    <cacheHierarchy uniqueName="[판매정보].[등록일자(분기)]" caption="등록일자(분기)" attribute="1" defaultMemberUniqueName="[판매정보].[등록일자(분기)].[All]" allUniqueName="[판매정보].[등록일자(분기)].[All]" dimensionUniqueName="[판매정보]" displayFolder="" count="0" memberValueDatatype="130" unbalanced="0"/>
    <cacheHierarchy uniqueName="[판매정보].[등록일자(월)]" caption="등록일자(월)" attribute="1" defaultMemberUniqueName="[판매정보].[등록일자(월)].[All]" allUniqueName="[판매정보].[등록일자(월)].[All]" dimensionUniqueName="[판매정보]" displayFolder="" count="0" memberValueDatatype="130" unbalanced="0"/>
    <cacheHierarchy uniqueName="[판매정보].[등록일자(월 인덱스)]" caption="등록일자(월 인덱스)" attribute="1" defaultMemberUniqueName="[판매정보].[등록일자(월 인덱스)].[All]" allUniqueName="[판매정보].[등록일자(월 인덱스)].[All]" dimensionUniqueName="[판매정보]" displayFolder="" count="0" memberValueDatatype="20" unbalanced="0" hidden="1"/>
    <cacheHierarchy uniqueName="[Measures].[__XL_Count 판매정보]" caption="__XL_Count 판매정보" measure="1" displayFolder="" measureGroup="판매정보" count="0" hidden="1"/>
    <cacheHierarchy uniqueName="[Measures].[__No measures defined]" caption="__No measures defined" measure="1" displayFolder="" count="0" hidden="1"/>
    <cacheHierarchy uniqueName="[Measures].[합계: 실적]" caption="합계: 실적" measure="1" displayFolder="" measureGroup="판매정보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합계: 단가]" caption="합계: 단가" measure="1" displayFolder="" measureGroup="판매정보" count="0" hidden="1">
      <extLst>
        <ext xmlns:x15="http://schemas.microsoft.com/office/spreadsheetml/2010/11/main" uri="{B97F6D7D-B522-45F9-BDA1-12C45D357490}">
          <x15:cacheHierarchy aggregatedColumn="1"/>
        </ext>
      </extLst>
    </cacheHierarchy>
    <cacheHierarchy uniqueName="[Measures].[평균: 실적]" caption="평균: 실적" measure="1" displayFolder="" measureGroup="판매정보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평균: 단가]" caption="평균: 단가" measure="1" displayFolder="" measureGroup="판매정보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1"/>
        </ext>
      </extLst>
    </cacheHierarchy>
  </cacheHierarchies>
  <kpis count="0"/>
  <dimensions count="2">
    <dimension measure="1" name="Measures" uniqueName="[Measures]" caption="Measures"/>
    <dimension name="판매정보" uniqueName="[판매정보]" caption="판매정보"/>
  </dimensions>
  <measureGroups count="1">
    <measureGroup name="판매정보" caption="판매정보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1A5F11F-8670-40D7-BA84-8F803CDD0E48}" name="피벗 테이블1" cacheId="1" applyNumberFormats="0" applyBorderFormats="0" applyFontFormats="0" applyPatternFormats="0" applyAlignmentFormats="0" applyWidthHeightFormats="1" dataCaption="값" updatedVersion="8" minRefreshableVersion="3" useAutoFormatting="1" colGrandTotals="0" itemPrintTitles="1" createdVersion="8" indent="0" compact="0" outline="1" outlineData="1" compactData="0" multipleFieldFilters="0">
  <location ref="A2:G15" firstHeaderRow="1" firstDataRow="3" firstDataCol="1"/>
  <pivotFields count="4">
    <pivotField axis="axisRow" compact="0" allDrilled="1" showAll="0" sortType="descending" defaultAttributeDrillState="1">
      <items count="11"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axis="axisCol" compact="0" allDrilled="1" showAll="0" dataSourceSort="1" defaultAttributeDrillState="1">
      <items count="4">
        <item x="0"/>
        <item x="1"/>
        <item x="2"/>
        <item t="default"/>
      </items>
    </pivotField>
    <pivotField dataField="1" compact="0" showAll="0"/>
    <pivotField dataField="1" compact="0" showAll="0"/>
  </pivotFields>
  <rowFields count="1">
    <field x="0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2">
    <field x="1"/>
    <field x="-2"/>
  </colFields>
  <colItems count="6">
    <i>
      <x/>
      <x/>
    </i>
    <i r="1" i="1">
      <x v="1"/>
    </i>
    <i>
      <x v="1"/>
      <x/>
    </i>
    <i r="1" i="1">
      <x v="1"/>
    </i>
    <i>
      <x v="2"/>
      <x/>
    </i>
    <i r="1" i="1">
      <x v="1"/>
    </i>
  </colItems>
  <dataFields count="2">
    <dataField name="평균: 실적" fld="2" subtotal="average" baseField="0" baseItem="0" numFmtId="176"/>
    <dataField name="평균: 단가" fld="3" subtotal="average" baseField="0" baseItem="0" numFmtId="176"/>
  </dataFields>
  <pivotHierarchies count="1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/>
    <pivotHierarchy dragToData="1" caption="평균: 실적"/>
    <pivotHierarchy dragToData="1" caption="평균: 단가"/>
  </pivotHierarchies>
  <pivotTableStyleInfo name="PivotStyleMedium6" showRowHeaders="1" showColHeaders="1" showRowStripes="0" showColStripes="0" showLastColumn="1"/>
  <rowHierarchiesUsage count="1">
    <rowHierarchyUsage hierarchyUsage="0"/>
  </rowHierarchiesUsage>
  <colHierarchiesUsage count="2">
    <colHierarchyUsage hierarchyUsage="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판매정보">
        <x15:activeTabTopLevelEntity name="[판매정보]"/>
      </x15:pivotTableUISettings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2:F47"/>
  <sheetViews>
    <sheetView workbookViewId="0">
      <selection activeCell="H17" sqref="H17"/>
    </sheetView>
  </sheetViews>
  <sheetFormatPr defaultRowHeight="16.5"/>
  <cols>
    <col min="2" max="2" width="25.5" customWidth="1"/>
    <col min="3" max="3" width="15.375" bestFit="1" customWidth="1"/>
    <col min="4" max="4" width="5.5" bestFit="1" customWidth="1"/>
    <col min="5" max="5" width="12.5" bestFit="1" customWidth="1"/>
    <col min="6" max="6" width="5.25" bestFit="1" customWidth="1"/>
  </cols>
  <sheetData>
    <row r="2" spans="1:6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1" t="s">
        <v>5</v>
      </c>
    </row>
    <row r="3" spans="1:6">
      <c r="A3" s="1" t="s">
        <v>6</v>
      </c>
      <c r="B3" s="3" t="s">
        <v>7</v>
      </c>
      <c r="C3" s="1" t="s">
        <v>8</v>
      </c>
      <c r="D3" s="1">
        <v>173</v>
      </c>
      <c r="E3" s="2">
        <v>43533</v>
      </c>
      <c r="F3" s="1">
        <v>297</v>
      </c>
    </row>
    <row r="4" spans="1:6">
      <c r="A4" s="1" t="s">
        <v>9</v>
      </c>
      <c r="B4" s="3" t="s">
        <v>10</v>
      </c>
      <c r="C4" s="1" t="s">
        <v>8</v>
      </c>
      <c r="D4" s="1">
        <v>39</v>
      </c>
      <c r="E4" s="2">
        <v>43533</v>
      </c>
      <c r="F4" s="1">
        <v>144</v>
      </c>
    </row>
    <row r="5" spans="1:6">
      <c r="A5" s="1" t="s">
        <v>11</v>
      </c>
      <c r="B5" s="3" t="s">
        <v>12</v>
      </c>
      <c r="C5" s="1" t="s">
        <v>13</v>
      </c>
      <c r="D5" s="1">
        <v>178</v>
      </c>
      <c r="E5" s="2">
        <v>43957</v>
      </c>
      <c r="F5" s="1">
        <v>115</v>
      </c>
    </row>
    <row r="6" spans="1:6">
      <c r="A6" s="1" t="s">
        <v>14</v>
      </c>
      <c r="B6" s="3" t="s">
        <v>15</v>
      </c>
      <c r="C6" s="1" t="s">
        <v>16</v>
      </c>
      <c r="D6" s="1">
        <v>139</v>
      </c>
      <c r="E6" s="2">
        <v>43957</v>
      </c>
      <c r="F6" s="1">
        <v>116</v>
      </c>
    </row>
    <row r="7" spans="1:6">
      <c r="A7" s="1" t="s">
        <v>17</v>
      </c>
      <c r="B7" s="3" t="s">
        <v>18</v>
      </c>
      <c r="C7" s="1" t="s">
        <v>19</v>
      </c>
      <c r="D7" s="1">
        <v>9103</v>
      </c>
      <c r="E7" s="2">
        <v>43957</v>
      </c>
      <c r="F7" s="1">
        <v>139</v>
      </c>
    </row>
    <row r="8" spans="1:6">
      <c r="A8" s="1" t="s">
        <v>20</v>
      </c>
      <c r="B8" s="3" t="s">
        <v>21</v>
      </c>
      <c r="C8" s="1" t="s">
        <v>22</v>
      </c>
      <c r="D8" s="1">
        <v>243</v>
      </c>
      <c r="E8" s="2">
        <v>43957</v>
      </c>
      <c r="F8" s="1">
        <v>268</v>
      </c>
    </row>
    <row r="9" spans="1:6">
      <c r="A9" s="1" t="s">
        <v>23</v>
      </c>
      <c r="B9" s="3" t="s">
        <v>24</v>
      </c>
      <c r="C9" s="1" t="s">
        <v>25</v>
      </c>
      <c r="D9" s="1">
        <v>120</v>
      </c>
      <c r="E9" s="2">
        <v>43957</v>
      </c>
      <c r="F9" s="1">
        <v>297</v>
      </c>
    </row>
    <row r="10" spans="1:6">
      <c r="A10" s="1" t="s">
        <v>26</v>
      </c>
      <c r="B10" s="3" t="s">
        <v>27</v>
      </c>
      <c r="C10" s="1" t="s">
        <v>25</v>
      </c>
      <c r="D10" s="1">
        <v>36</v>
      </c>
      <c r="E10" s="2">
        <v>43957</v>
      </c>
      <c r="F10" s="1">
        <v>118</v>
      </c>
    </row>
    <row r="11" spans="1:6">
      <c r="A11" s="1" t="s">
        <v>28</v>
      </c>
      <c r="B11" s="3" t="s">
        <v>29</v>
      </c>
      <c r="C11" s="1" t="s">
        <v>30</v>
      </c>
      <c r="D11" s="1">
        <v>66</v>
      </c>
      <c r="E11" s="2">
        <v>43957</v>
      </c>
      <c r="F11" s="1">
        <v>124</v>
      </c>
    </row>
    <row r="12" spans="1:6">
      <c r="A12" s="1" t="s">
        <v>31</v>
      </c>
      <c r="B12" s="3" t="s">
        <v>32</v>
      </c>
      <c r="C12" s="1" t="s">
        <v>33</v>
      </c>
      <c r="D12" s="1">
        <v>1160</v>
      </c>
      <c r="E12" s="2">
        <v>43957</v>
      </c>
      <c r="F12" s="1">
        <v>115</v>
      </c>
    </row>
    <row r="13" spans="1:6">
      <c r="A13" s="1" t="s">
        <v>34</v>
      </c>
      <c r="B13" s="3" t="s">
        <v>35</v>
      </c>
      <c r="C13" s="1" t="s">
        <v>36</v>
      </c>
      <c r="D13" s="1">
        <v>353</v>
      </c>
      <c r="E13" s="2">
        <v>43957</v>
      </c>
      <c r="F13" s="1">
        <v>89</v>
      </c>
    </row>
    <row r="14" spans="1:6">
      <c r="A14" s="1" t="s">
        <v>37</v>
      </c>
      <c r="B14" s="3" t="s">
        <v>38</v>
      </c>
      <c r="C14" s="1" t="s">
        <v>13</v>
      </c>
      <c r="D14" s="1">
        <v>182</v>
      </c>
      <c r="E14" s="2">
        <v>43533</v>
      </c>
      <c r="F14" s="1">
        <v>224</v>
      </c>
    </row>
    <row r="15" spans="1:6">
      <c r="A15" s="1" t="s">
        <v>39</v>
      </c>
      <c r="B15" s="3" t="s">
        <v>40</v>
      </c>
      <c r="C15" s="1" t="s">
        <v>41</v>
      </c>
      <c r="D15" s="1">
        <v>73</v>
      </c>
      <c r="E15" s="2">
        <v>43736</v>
      </c>
      <c r="F15" s="1">
        <v>144</v>
      </c>
    </row>
    <row r="16" spans="1:6">
      <c r="A16" s="1" t="s">
        <v>42</v>
      </c>
      <c r="B16" s="3" t="s">
        <v>43</v>
      </c>
      <c r="C16" s="1" t="s">
        <v>36</v>
      </c>
      <c r="D16" s="1">
        <v>881</v>
      </c>
      <c r="E16" s="2">
        <v>43957</v>
      </c>
      <c r="F16" s="1">
        <v>192</v>
      </c>
    </row>
    <row r="17" spans="1:6">
      <c r="A17" s="1" t="s">
        <v>44</v>
      </c>
      <c r="B17" s="3" t="s">
        <v>45</v>
      </c>
      <c r="C17" s="1" t="s">
        <v>46</v>
      </c>
      <c r="D17" s="1">
        <v>52</v>
      </c>
      <c r="E17" s="2">
        <v>43533</v>
      </c>
      <c r="F17" s="1">
        <v>129</v>
      </c>
    </row>
    <row r="18" spans="1:6">
      <c r="A18" s="1" t="s">
        <v>47</v>
      </c>
      <c r="B18" s="3" t="s">
        <v>48</v>
      </c>
      <c r="C18" s="1" t="s">
        <v>49</v>
      </c>
      <c r="D18" s="1">
        <v>45</v>
      </c>
      <c r="E18" s="2">
        <v>43533</v>
      </c>
      <c r="F18" s="1">
        <v>139</v>
      </c>
    </row>
    <row r="19" spans="1:6">
      <c r="A19" s="1" t="s">
        <v>50</v>
      </c>
      <c r="B19" s="3" t="s">
        <v>51</v>
      </c>
      <c r="C19" s="1" t="s">
        <v>52</v>
      </c>
      <c r="D19" s="1">
        <v>82</v>
      </c>
      <c r="E19" s="2">
        <v>43736</v>
      </c>
      <c r="F19" s="1">
        <v>118</v>
      </c>
    </row>
    <row r="20" spans="1:6">
      <c r="A20" s="1" t="s">
        <v>53</v>
      </c>
      <c r="B20" s="3" t="s">
        <v>54</v>
      </c>
      <c r="C20" s="1" t="s">
        <v>52</v>
      </c>
      <c r="D20" s="1">
        <v>96</v>
      </c>
      <c r="E20" s="2">
        <v>43736</v>
      </c>
      <c r="F20" s="1">
        <v>34</v>
      </c>
    </row>
    <row r="21" spans="1:6">
      <c r="A21" s="1" t="s">
        <v>55</v>
      </c>
      <c r="B21" s="3" t="s">
        <v>56</v>
      </c>
      <c r="C21" s="1" t="s">
        <v>49</v>
      </c>
      <c r="D21" s="1">
        <v>188</v>
      </c>
      <c r="E21" s="2">
        <v>43957</v>
      </c>
      <c r="F21" s="1">
        <v>127</v>
      </c>
    </row>
    <row r="22" spans="1:6">
      <c r="A22" s="1" t="s">
        <v>57</v>
      </c>
      <c r="B22" s="3" t="s">
        <v>58</v>
      </c>
      <c r="C22" s="1" t="s">
        <v>49</v>
      </c>
      <c r="D22" s="1">
        <v>220</v>
      </c>
      <c r="E22" s="2">
        <v>43957</v>
      </c>
      <c r="F22" s="1">
        <v>288</v>
      </c>
    </row>
    <row r="23" spans="1:6">
      <c r="A23" s="1" t="s">
        <v>59</v>
      </c>
      <c r="B23" s="3" t="s">
        <v>60</v>
      </c>
      <c r="C23" s="1" t="s">
        <v>61</v>
      </c>
      <c r="D23" s="1">
        <v>79</v>
      </c>
      <c r="E23" s="2">
        <v>43957</v>
      </c>
      <c r="F23" s="1">
        <v>288</v>
      </c>
    </row>
    <row r="24" spans="1:6">
      <c r="A24" s="1" t="s">
        <v>62</v>
      </c>
      <c r="B24" s="3" t="s">
        <v>63</v>
      </c>
      <c r="C24" s="1" t="s">
        <v>64</v>
      </c>
      <c r="D24" s="1">
        <v>164</v>
      </c>
      <c r="E24" s="2">
        <v>43736</v>
      </c>
      <c r="F24" s="1">
        <v>268</v>
      </c>
    </row>
    <row r="25" spans="1:6">
      <c r="A25" s="1" t="s">
        <v>65</v>
      </c>
      <c r="B25" s="3" t="s">
        <v>66</v>
      </c>
      <c r="C25" s="1" t="s">
        <v>25</v>
      </c>
      <c r="D25" s="1">
        <v>103</v>
      </c>
      <c r="E25" s="2">
        <v>43533</v>
      </c>
      <c r="F25" s="1">
        <v>89</v>
      </c>
    </row>
    <row r="26" spans="1:6">
      <c r="A26" s="1" t="s">
        <v>67</v>
      </c>
      <c r="B26" s="3" t="s">
        <v>68</v>
      </c>
      <c r="C26" s="1" t="s">
        <v>69</v>
      </c>
      <c r="D26" s="1">
        <v>709</v>
      </c>
      <c r="E26" s="2">
        <v>43533</v>
      </c>
      <c r="F26" s="1">
        <v>151</v>
      </c>
    </row>
    <row r="27" spans="1:6">
      <c r="A27" s="1" t="s">
        <v>70</v>
      </c>
      <c r="B27" s="3" t="s">
        <v>71</v>
      </c>
      <c r="C27" s="1" t="s">
        <v>72</v>
      </c>
      <c r="D27" s="1">
        <v>3530</v>
      </c>
      <c r="E27" s="2">
        <v>43533</v>
      </c>
      <c r="F27" s="1">
        <v>297</v>
      </c>
    </row>
    <row r="28" spans="1:6">
      <c r="A28" s="1" t="s">
        <v>73</v>
      </c>
      <c r="B28" s="3" t="s">
        <v>74</v>
      </c>
      <c r="C28" s="1" t="s">
        <v>75</v>
      </c>
      <c r="D28" s="1">
        <v>56</v>
      </c>
      <c r="E28" s="2">
        <v>43736</v>
      </c>
      <c r="F28" s="1">
        <v>129</v>
      </c>
    </row>
    <row r="29" spans="1:6">
      <c r="A29" s="1" t="s">
        <v>76</v>
      </c>
      <c r="B29" s="3" t="s">
        <v>77</v>
      </c>
      <c r="C29" s="1" t="s">
        <v>72</v>
      </c>
      <c r="D29" s="1">
        <v>114</v>
      </c>
      <c r="E29" s="2">
        <v>42861</v>
      </c>
      <c r="F29" s="1">
        <v>118</v>
      </c>
    </row>
    <row r="30" spans="1:6">
      <c r="A30" s="1" t="s">
        <v>78</v>
      </c>
      <c r="B30" s="3" t="s">
        <v>79</v>
      </c>
      <c r="C30" s="1" t="s">
        <v>46</v>
      </c>
      <c r="D30" s="1">
        <v>70</v>
      </c>
      <c r="E30" s="2">
        <v>42861</v>
      </c>
      <c r="F30" s="1">
        <v>288</v>
      </c>
    </row>
    <row r="31" spans="1:6">
      <c r="A31" s="1" t="s">
        <v>80</v>
      </c>
      <c r="B31" s="3" t="s">
        <v>81</v>
      </c>
      <c r="C31" s="1" t="s">
        <v>82</v>
      </c>
      <c r="D31" s="1">
        <v>88</v>
      </c>
      <c r="E31" s="2">
        <v>42438</v>
      </c>
      <c r="F31" s="1">
        <v>89</v>
      </c>
    </row>
    <row r="32" spans="1:6">
      <c r="A32" s="1" t="s">
        <v>83</v>
      </c>
      <c r="B32" s="3" t="s">
        <v>84</v>
      </c>
      <c r="C32" s="1" t="s">
        <v>52</v>
      </c>
      <c r="D32" s="1">
        <v>237</v>
      </c>
      <c r="E32" s="2">
        <v>42438</v>
      </c>
      <c r="F32" s="1">
        <v>139</v>
      </c>
    </row>
    <row r="33" spans="1:6">
      <c r="A33" s="1" t="s">
        <v>85</v>
      </c>
      <c r="B33" s="3" t="s">
        <v>86</v>
      </c>
      <c r="C33" s="1" t="s">
        <v>87</v>
      </c>
      <c r="D33" s="1">
        <v>42</v>
      </c>
      <c r="E33" s="2">
        <v>42861</v>
      </c>
      <c r="F33" s="1">
        <v>190</v>
      </c>
    </row>
    <row r="35" spans="1:6">
      <c r="A35" s="14" t="s">
        <v>191</v>
      </c>
    </row>
    <row r="36" spans="1:6">
      <c r="A36" t="b">
        <f>AND(MID($A3,4,1)&gt;="5",OR(MONTH($E3)=3,MONTH($E3)=9))</f>
        <v>1</v>
      </c>
    </row>
    <row r="38" spans="1:6">
      <c r="A38" s="1" t="s">
        <v>0</v>
      </c>
      <c r="B38" s="1" t="s">
        <v>1</v>
      </c>
      <c r="C38" s="2" t="s">
        <v>4</v>
      </c>
      <c r="D38" s="1" t="s">
        <v>5</v>
      </c>
    </row>
    <row r="39" spans="1:6">
      <c r="A39" s="1" t="s">
        <v>6</v>
      </c>
      <c r="B39" s="3" t="s">
        <v>7</v>
      </c>
      <c r="C39" s="2">
        <v>43533</v>
      </c>
      <c r="D39" s="1">
        <v>297</v>
      </c>
    </row>
    <row r="40" spans="1:6">
      <c r="A40" s="1" t="s">
        <v>9</v>
      </c>
      <c r="B40" s="3" t="s">
        <v>10</v>
      </c>
      <c r="C40" s="2">
        <v>43533</v>
      </c>
      <c r="D40" s="1">
        <v>144</v>
      </c>
    </row>
    <row r="41" spans="1:6">
      <c r="A41" s="1" t="s">
        <v>37</v>
      </c>
      <c r="B41" s="3" t="s">
        <v>38</v>
      </c>
      <c r="C41" s="2">
        <v>43533</v>
      </c>
      <c r="D41" s="1">
        <v>224</v>
      </c>
    </row>
    <row r="42" spans="1:6">
      <c r="A42" s="1" t="s">
        <v>39</v>
      </c>
      <c r="B42" s="3" t="s">
        <v>40</v>
      </c>
      <c r="C42" s="2">
        <v>43736</v>
      </c>
      <c r="D42" s="1">
        <v>144</v>
      </c>
    </row>
    <row r="43" spans="1:6">
      <c r="A43" s="1" t="s">
        <v>47</v>
      </c>
      <c r="B43" s="3" t="s">
        <v>48</v>
      </c>
      <c r="C43" s="2">
        <v>43533</v>
      </c>
      <c r="D43" s="1">
        <v>139</v>
      </c>
    </row>
    <row r="44" spans="1:6">
      <c r="A44" s="1" t="s">
        <v>62</v>
      </c>
      <c r="B44" s="3" t="s">
        <v>63</v>
      </c>
      <c r="C44" s="2">
        <v>43736</v>
      </c>
      <c r="D44" s="1">
        <v>268</v>
      </c>
    </row>
    <row r="45" spans="1:6">
      <c r="A45" s="1" t="s">
        <v>65</v>
      </c>
      <c r="B45" s="3" t="s">
        <v>66</v>
      </c>
      <c r="C45" s="2">
        <v>43533</v>
      </c>
      <c r="D45" s="1">
        <v>89</v>
      </c>
    </row>
    <row r="46" spans="1:6">
      <c r="A46" s="1" t="s">
        <v>73</v>
      </c>
      <c r="B46" s="3" t="s">
        <v>74</v>
      </c>
      <c r="C46" s="2">
        <v>43736</v>
      </c>
      <c r="D46" s="1">
        <v>129</v>
      </c>
    </row>
    <row r="47" spans="1:6">
      <c r="A47" s="1" t="s">
        <v>80</v>
      </c>
      <c r="B47" s="3" t="s">
        <v>81</v>
      </c>
      <c r="C47" s="2">
        <v>42438</v>
      </c>
      <c r="D47" s="1">
        <v>89</v>
      </c>
    </row>
  </sheetData>
  <phoneticPr fontId="1" type="noConversion"/>
  <conditionalFormatting sqref="A3:F33">
    <cfRule type="expression" dxfId="0" priority="1">
      <formula>AND(RIGHT($A3,3)&gt;="160",$C3&lt;&gt;"극동제약")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4:D19"/>
  <sheetViews>
    <sheetView view="pageBreakPreview" zoomScale="112" zoomScaleNormal="100" zoomScaleSheetLayoutView="112" workbookViewId="0">
      <selection activeCell="D5" sqref="D5"/>
    </sheetView>
  </sheetViews>
  <sheetFormatPr defaultRowHeight="16.5"/>
  <cols>
    <col min="1" max="1" width="5.125" customWidth="1"/>
    <col min="2" max="2" width="31.875" bestFit="1" customWidth="1"/>
  </cols>
  <sheetData>
    <row r="4" spans="2:4">
      <c r="B4" s="4" t="s">
        <v>1</v>
      </c>
      <c r="C4" s="5" t="s">
        <v>3</v>
      </c>
      <c r="D4" s="6" t="s">
        <v>5</v>
      </c>
    </row>
    <row r="5" spans="2:4">
      <c r="B5" s="7" t="s">
        <v>88</v>
      </c>
      <c r="C5" s="8">
        <v>165</v>
      </c>
      <c r="D5" s="23">
        <v>150</v>
      </c>
    </row>
    <row r="6" spans="2:4">
      <c r="B6" s="7" t="s">
        <v>86</v>
      </c>
      <c r="C6" s="8">
        <v>42</v>
      </c>
      <c r="D6" s="23">
        <v>190</v>
      </c>
    </row>
    <row r="7" spans="2:4">
      <c r="B7" s="7" t="s">
        <v>48</v>
      </c>
      <c r="C7" s="8">
        <v>45</v>
      </c>
      <c r="D7" s="23">
        <v>139</v>
      </c>
    </row>
    <row r="8" spans="2:4">
      <c r="B8" s="7" t="s">
        <v>89</v>
      </c>
      <c r="C8" s="8">
        <v>159</v>
      </c>
      <c r="D8" s="23">
        <v>124</v>
      </c>
    </row>
    <row r="9" spans="2:4">
      <c r="B9" s="7" t="s">
        <v>90</v>
      </c>
      <c r="C9" s="8">
        <v>54</v>
      </c>
      <c r="D9" s="23">
        <v>129</v>
      </c>
    </row>
    <row r="10" spans="2:4">
      <c r="B10" s="7" t="s">
        <v>24</v>
      </c>
      <c r="C10" s="8">
        <v>120</v>
      </c>
      <c r="D10" s="23">
        <v>297</v>
      </c>
    </row>
    <row r="11" spans="2:4">
      <c r="B11" s="7" t="s">
        <v>91</v>
      </c>
      <c r="C11" s="8">
        <v>111</v>
      </c>
      <c r="D11" s="23">
        <v>268</v>
      </c>
    </row>
    <row r="12" spans="2:4">
      <c r="B12" s="7" t="s">
        <v>92</v>
      </c>
      <c r="C12" s="8">
        <v>4996</v>
      </c>
      <c r="D12" s="23">
        <v>118</v>
      </c>
    </row>
    <row r="13" spans="2:4">
      <c r="B13" s="7" t="s">
        <v>93</v>
      </c>
      <c r="C13" s="8">
        <v>15459</v>
      </c>
      <c r="D13" s="23">
        <v>134</v>
      </c>
    </row>
    <row r="14" spans="2:4">
      <c r="B14" s="7" t="s">
        <v>94</v>
      </c>
      <c r="C14" s="8">
        <v>448</v>
      </c>
      <c r="D14" s="23">
        <v>89</v>
      </c>
    </row>
    <row r="15" spans="2:4">
      <c r="B15" s="7" t="s">
        <v>77</v>
      </c>
      <c r="C15" s="8">
        <v>114</v>
      </c>
      <c r="D15" s="23">
        <v>118</v>
      </c>
    </row>
    <row r="16" spans="2:4">
      <c r="B16" s="7" t="s">
        <v>95</v>
      </c>
      <c r="C16" s="8">
        <v>441</v>
      </c>
      <c r="D16" s="23">
        <v>151</v>
      </c>
    </row>
    <row r="17" spans="2:4">
      <c r="B17" s="7" t="s">
        <v>96</v>
      </c>
      <c r="C17" s="8">
        <v>51</v>
      </c>
      <c r="D17" s="23">
        <v>89</v>
      </c>
    </row>
    <row r="18" spans="2:4">
      <c r="B18" s="7" t="s">
        <v>51</v>
      </c>
      <c r="C18" s="8">
        <v>82</v>
      </c>
      <c r="D18" s="23">
        <v>118</v>
      </c>
    </row>
    <row r="19" spans="2:4">
      <c r="B19" s="7" t="s">
        <v>97</v>
      </c>
      <c r="C19" s="8">
        <v>165</v>
      </c>
      <c r="D19" s="23">
        <v>165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I35"/>
  <sheetViews>
    <sheetView workbookViewId="0">
      <selection activeCell="H3" sqref="H3:H28"/>
    </sheetView>
  </sheetViews>
  <sheetFormatPr defaultRowHeight="16.5"/>
  <cols>
    <col min="2" max="2" width="11.125" bestFit="1" customWidth="1"/>
    <col min="3" max="3" width="29.25" customWidth="1"/>
    <col min="4" max="4" width="10" customWidth="1"/>
    <col min="5" max="5" width="29.375" customWidth="1"/>
    <col min="6" max="6" width="9.375" bestFit="1" customWidth="1"/>
    <col min="7" max="7" width="7.125" bestFit="1" customWidth="1"/>
    <col min="8" max="8" width="12.375" bestFit="1" customWidth="1"/>
    <col min="9" max="9" width="11" bestFit="1" customWidth="1"/>
  </cols>
  <sheetData>
    <row r="1" spans="1:9">
      <c r="A1" t="s">
        <v>98</v>
      </c>
    </row>
    <row r="2" spans="1:9">
      <c r="A2" s="1" t="s">
        <v>0</v>
      </c>
      <c r="B2" s="2" t="s">
        <v>99</v>
      </c>
      <c r="C2" s="1" t="s">
        <v>1</v>
      </c>
      <c r="D2" s="1" t="s">
        <v>2</v>
      </c>
      <c r="E2" s="9" t="s">
        <v>100</v>
      </c>
      <c r="F2" s="1" t="s">
        <v>3</v>
      </c>
      <c r="G2" s="1" t="s">
        <v>101</v>
      </c>
      <c r="H2" s="9" t="s">
        <v>102</v>
      </c>
      <c r="I2" s="9" t="s">
        <v>103</v>
      </c>
    </row>
    <row r="3" spans="1:9">
      <c r="A3" s="1" t="s">
        <v>11</v>
      </c>
      <c r="B3" s="2">
        <v>43512</v>
      </c>
      <c r="C3" s="3" t="s">
        <v>104</v>
      </c>
      <c r="D3" s="1" t="s">
        <v>8</v>
      </c>
      <c r="E3" s="10" t="str">
        <f>IF(LEFT(C3,2)=LEFT(D3,2),SUBSTITUTE(C3,"","★",1),C3)</f>
        <v>건웅 로딘정 100mg</v>
      </c>
      <c r="F3" s="11">
        <v>178000</v>
      </c>
      <c r="G3" s="1">
        <v>115</v>
      </c>
      <c r="H3" s="12" t="str">
        <f>IFERROR(TEXT($F3*$G3,"#,##0원"),"")</f>
        <v>20,470,000원</v>
      </c>
      <c r="I3" s="1"/>
    </row>
    <row r="4" spans="1:9">
      <c r="A4" s="1" t="s">
        <v>44</v>
      </c>
      <c r="B4" s="2">
        <v>43564</v>
      </c>
      <c r="C4" s="3" t="s">
        <v>105</v>
      </c>
      <c r="D4" s="1" t="s">
        <v>36</v>
      </c>
      <c r="E4" s="10"/>
      <c r="F4" s="11">
        <v>59000</v>
      </c>
      <c r="G4" s="1">
        <v>129</v>
      </c>
      <c r="H4" s="12" t="str">
        <f t="shared" ref="H4:H28" si="0">IFERROR(TEXT($F4*$G4,"#,##0원"),"")</f>
        <v>7,611,000원</v>
      </c>
      <c r="I4" s="1"/>
    </row>
    <row r="5" spans="1:9">
      <c r="A5" s="1" t="s">
        <v>106</v>
      </c>
      <c r="B5" s="2">
        <v>43591</v>
      </c>
      <c r="C5" s="3" t="s">
        <v>107</v>
      </c>
      <c r="D5" s="1" t="s">
        <v>25</v>
      </c>
      <c r="E5" s="10"/>
      <c r="F5" s="11">
        <v>52000</v>
      </c>
      <c r="G5" s="1">
        <v>118</v>
      </c>
      <c r="H5" s="12" t="str">
        <f t="shared" si="0"/>
        <v>6,136,000원</v>
      </c>
      <c r="I5" s="1"/>
    </row>
    <row r="6" spans="1:9">
      <c r="A6" s="1" t="s">
        <v>108</v>
      </c>
      <c r="B6" s="2">
        <v>44102</v>
      </c>
      <c r="C6" s="3" t="s">
        <v>109</v>
      </c>
      <c r="D6" s="1" t="s">
        <v>25</v>
      </c>
      <c r="E6" s="10"/>
      <c r="F6" s="11">
        <v>119000</v>
      </c>
      <c r="G6" s="1">
        <v>89</v>
      </c>
      <c r="H6" s="12" t="str">
        <f t="shared" si="0"/>
        <v>10,591,000원</v>
      </c>
      <c r="I6" s="1"/>
    </row>
    <row r="7" spans="1:9">
      <c r="A7" s="1" t="s">
        <v>110</v>
      </c>
      <c r="B7" s="2">
        <v>43103</v>
      </c>
      <c r="C7" s="3" t="s">
        <v>111</v>
      </c>
      <c r="D7" s="1" t="s">
        <v>36</v>
      </c>
      <c r="E7" s="10"/>
      <c r="F7" s="11">
        <v>312000</v>
      </c>
      <c r="G7" s="1">
        <v>89</v>
      </c>
      <c r="H7" s="12" t="str">
        <f t="shared" si="0"/>
        <v>27,768,000원</v>
      </c>
      <c r="I7" s="1"/>
    </row>
    <row r="8" spans="1:9">
      <c r="A8" s="1" t="s">
        <v>112</v>
      </c>
      <c r="B8" s="2">
        <v>43309</v>
      </c>
      <c r="C8" s="3" t="s">
        <v>113</v>
      </c>
      <c r="D8" s="1" t="s">
        <v>36</v>
      </c>
      <c r="E8" s="10"/>
      <c r="F8" s="11">
        <v>458000</v>
      </c>
      <c r="G8" s="1">
        <v>118</v>
      </c>
      <c r="H8" s="12" t="str">
        <f t="shared" si="0"/>
        <v>54,044,000원</v>
      </c>
      <c r="I8" s="1"/>
    </row>
    <row r="9" spans="1:9">
      <c r="A9" s="1" t="s">
        <v>9</v>
      </c>
      <c r="B9" s="2">
        <v>36959</v>
      </c>
      <c r="C9" s="3" t="s">
        <v>114</v>
      </c>
      <c r="D9" s="1" t="s">
        <v>8</v>
      </c>
      <c r="E9" s="10"/>
      <c r="F9" s="11">
        <v>39000</v>
      </c>
      <c r="G9" s="1" t="s">
        <v>115</v>
      </c>
      <c r="H9" s="12" t="str">
        <f t="shared" si="0"/>
        <v/>
      </c>
      <c r="I9" s="1"/>
    </row>
    <row r="10" spans="1:9">
      <c r="A10" s="1" t="s">
        <v>85</v>
      </c>
      <c r="B10" s="2">
        <v>43928</v>
      </c>
      <c r="C10" s="3" t="s">
        <v>116</v>
      </c>
      <c r="D10" s="1" t="s">
        <v>36</v>
      </c>
      <c r="E10" s="10"/>
      <c r="F10" s="11">
        <v>42000</v>
      </c>
      <c r="G10" s="1">
        <v>190</v>
      </c>
      <c r="H10" s="12" t="str">
        <f t="shared" si="0"/>
        <v>7,980,000원</v>
      </c>
      <c r="I10" s="1"/>
    </row>
    <row r="11" spans="1:9">
      <c r="A11" s="1" t="s">
        <v>117</v>
      </c>
      <c r="B11" s="2">
        <v>44082</v>
      </c>
      <c r="C11" s="3" t="s">
        <v>118</v>
      </c>
      <c r="D11" s="1" t="s">
        <v>119</v>
      </c>
      <c r="E11" s="10"/>
      <c r="F11" s="11">
        <v>62000</v>
      </c>
      <c r="G11" s="1">
        <v>105</v>
      </c>
      <c r="H11" s="12" t="str">
        <f t="shared" si="0"/>
        <v>6,510,000원</v>
      </c>
      <c r="I11" s="1"/>
    </row>
    <row r="12" spans="1:9">
      <c r="A12" s="1" t="s">
        <v>120</v>
      </c>
      <c r="B12" s="2">
        <v>43645</v>
      </c>
      <c r="C12" s="3" t="s">
        <v>121</v>
      </c>
      <c r="D12" s="1" t="s">
        <v>25</v>
      </c>
      <c r="E12" s="10"/>
      <c r="F12" s="11">
        <v>155000</v>
      </c>
      <c r="G12" s="1">
        <v>103</v>
      </c>
      <c r="H12" s="12" t="str">
        <f t="shared" si="0"/>
        <v>15,965,000원</v>
      </c>
      <c r="I12" s="1"/>
    </row>
    <row r="13" spans="1:9">
      <c r="A13" s="1" t="s">
        <v>122</v>
      </c>
      <c r="B13" s="2">
        <v>43683</v>
      </c>
      <c r="C13" s="3" t="s">
        <v>123</v>
      </c>
      <c r="D13" s="1" t="s">
        <v>8</v>
      </c>
      <c r="E13" s="10"/>
      <c r="F13" s="11">
        <v>80000</v>
      </c>
      <c r="G13" s="1">
        <v>139</v>
      </c>
      <c r="H13" s="12" t="str">
        <f t="shared" si="0"/>
        <v>11,120,000원</v>
      </c>
      <c r="I13" s="1"/>
    </row>
    <row r="14" spans="1:9">
      <c r="A14" s="1" t="s">
        <v>124</v>
      </c>
      <c r="B14" s="2">
        <v>43892</v>
      </c>
      <c r="C14" s="3" t="s">
        <v>125</v>
      </c>
      <c r="D14" s="1" t="s">
        <v>8</v>
      </c>
      <c r="E14" s="10"/>
      <c r="F14" s="11">
        <v>125000</v>
      </c>
      <c r="G14" s="1">
        <v>134</v>
      </c>
      <c r="H14" s="12" t="str">
        <f t="shared" si="0"/>
        <v>16,750,000원</v>
      </c>
      <c r="I14" s="1"/>
    </row>
    <row r="15" spans="1:9">
      <c r="A15" s="1" t="s">
        <v>126</v>
      </c>
      <c r="B15" s="2">
        <v>43736</v>
      </c>
      <c r="C15" s="3" t="s">
        <v>127</v>
      </c>
      <c r="D15" s="1" t="s">
        <v>8</v>
      </c>
      <c r="E15" s="10"/>
      <c r="F15" s="11">
        <v>53000</v>
      </c>
      <c r="G15" s="1">
        <v>151</v>
      </c>
      <c r="H15" s="12" t="str">
        <f t="shared" si="0"/>
        <v>8,003,000원</v>
      </c>
      <c r="I15" s="1"/>
    </row>
    <row r="16" spans="1:9">
      <c r="A16" s="1" t="s">
        <v>128</v>
      </c>
      <c r="B16" s="2">
        <v>43239</v>
      </c>
      <c r="C16" s="3" t="s">
        <v>129</v>
      </c>
      <c r="D16" s="1" t="s">
        <v>8</v>
      </c>
      <c r="E16" s="10"/>
      <c r="F16" s="11">
        <v>235000</v>
      </c>
      <c r="G16" s="1">
        <v>151</v>
      </c>
      <c r="H16" s="12" t="str">
        <f t="shared" si="0"/>
        <v>35,485,000원</v>
      </c>
      <c r="I16" s="1"/>
    </row>
    <row r="17" spans="1:9">
      <c r="A17" s="1" t="s">
        <v>130</v>
      </c>
      <c r="B17" s="2">
        <v>43260</v>
      </c>
      <c r="C17" s="3" t="s">
        <v>131</v>
      </c>
      <c r="D17" s="1" t="s">
        <v>119</v>
      </c>
      <c r="E17" s="10"/>
      <c r="F17" s="11">
        <v>242000</v>
      </c>
      <c r="G17" s="1">
        <v>115</v>
      </c>
      <c r="H17" s="12" t="str">
        <f t="shared" si="0"/>
        <v>27,830,000원</v>
      </c>
      <c r="I17" s="1"/>
    </row>
    <row r="18" spans="1:9">
      <c r="A18" s="1" t="s">
        <v>132</v>
      </c>
      <c r="B18" s="2">
        <v>43870</v>
      </c>
      <c r="C18" s="3" t="s">
        <v>133</v>
      </c>
      <c r="D18" s="1" t="s">
        <v>8</v>
      </c>
      <c r="E18" s="10"/>
      <c r="F18" s="11">
        <v>159000</v>
      </c>
      <c r="G18" s="1">
        <v>124</v>
      </c>
      <c r="H18" s="12" t="str">
        <f t="shared" si="0"/>
        <v>19,716,000원</v>
      </c>
      <c r="I18" s="1"/>
    </row>
    <row r="19" spans="1:9">
      <c r="A19" s="1" t="s">
        <v>134</v>
      </c>
      <c r="B19" s="2">
        <v>43156</v>
      </c>
      <c r="C19" s="3" t="s">
        <v>135</v>
      </c>
      <c r="D19" s="1" t="s">
        <v>119</v>
      </c>
      <c r="E19" s="10"/>
      <c r="F19" s="11">
        <v>161000</v>
      </c>
      <c r="G19" s="1">
        <v>126</v>
      </c>
      <c r="H19" s="12" t="str">
        <f t="shared" si="0"/>
        <v>20,286,000원</v>
      </c>
      <c r="I19" s="1"/>
    </row>
    <row r="20" spans="1:9">
      <c r="A20" s="1" t="s">
        <v>136</v>
      </c>
      <c r="B20" s="2">
        <v>43173</v>
      </c>
      <c r="C20" s="3" t="s">
        <v>91</v>
      </c>
      <c r="D20" s="1" t="s">
        <v>36</v>
      </c>
      <c r="E20" s="10"/>
      <c r="F20" s="11">
        <v>111000</v>
      </c>
      <c r="G20" s="1">
        <v>268</v>
      </c>
      <c r="H20" s="12" t="str">
        <f t="shared" si="0"/>
        <v>29,748,000원</v>
      </c>
      <c r="I20" s="1"/>
    </row>
    <row r="21" spans="1:9">
      <c r="A21" s="1" t="s">
        <v>137</v>
      </c>
      <c r="B21" s="2">
        <v>43165</v>
      </c>
      <c r="C21" s="3" t="s">
        <v>138</v>
      </c>
      <c r="D21" s="1" t="s">
        <v>119</v>
      </c>
      <c r="E21" s="10"/>
      <c r="F21" s="11" t="s">
        <v>139</v>
      </c>
      <c r="G21" s="1"/>
      <c r="H21" s="12" t="str">
        <f t="shared" si="0"/>
        <v/>
      </c>
      <c r="I21" s="1"/>
    </row>
    <row r="22" spans="1:9">
      <c r="A22" s="1" t="s">
        <v>140</v>
      </c>
      <c r="B22" s="2">
        <v>43102</v>
      </c>
      <c r="C22" s="3" t="s">
        <v>141</v>
      </c>
      <c r="D22" s="1" t="s">
        <v>36</v>
      </c>
      <c r="E22" s="10"/>
      <c r="F22" s="11">
        <v>243000</v>
      </c>
      <c r="G22" s="1">
        <v>164</v>
      </c>
      <c r="H22" s="12" t="str">
        <f t="shared" si="0"/>
        <v>39,852,000원</v>
      </c>
      <c r="I22" s="1"/>
    </row>
    <row r="23" spans="1:9">
      <c r="A23" s="1" t="s">
        <v>78</v>
      </c>
      <c r="B23" s="2">
        <v>43957</v>
      </c>
      <c r="C23" s="3" t="s">
        <v>142</v>
      </c>
      <c r="D23" s="1" t="s">
        <v>36</v>
      </c>
      <c r="E23" s="10"/>
      <c r="F23" s="11">
        <v>70000</v>
      </c>
      <c r="G23" s="1">
        <v>288</v>
      </c>
      <c r="H23" s="12" t="str">
        <f t="shared" si="0"/>
        <v>20,160,000원</v>
      </c>
      <c r="I23" s="1"/>
    </row>
    <row r="24" spans="1:9">
      <c r="A24" s="1" t="s">
        <v>122</v>
      </c>
      <c r="B24" s="2">
        <v>43675</v>
      </c>
      <c r="C24" s="3" t="s">
        <v>143</v>
      </c>
      <c r="D24" s="1" t="s">
        <v>119</v>
      </c>
      <c r="E24" s="10"/>
      <c r="F24" s="11">
        <v>69710</v>
      </c>
      <c r="G24" s="1">
        <v>124</v>
      </c>
      <c r="H24" s="12" t="str">
        <f t="shared" si="0"/>
        <v>8,644,040원</v>
      </c>
      <c r="I24" s="1"/>
    </row>
    <row r="25" spans="1:9">
      <c r="A25" s="1" t="s">
        <v>144</v>
      </c>
      <c r="B25" s="2">
        <v>43286</v>
      </c>
      <c r="C25" s="3" t="s">
        <v>145</v>
      </c>
      <c r="D25" s="1" t="s">
        <v>25</v>
      </c>
      <c r="E25" s="10"/>
      <c r="F25" s="11">
        <v>66000</v>
      </c>
      <c r="G25" s="1">
        <v>118</v>
      </c>
      <c r="H25" s="12" t="str">
        <f t="shared" si="0"/>
        <v>7,788,000원</v>
      </c>
      <c r="I25" s="1"/>
    </row>
    <row r="26" spans="1:9">
      <c r="A26" s="1" t="s">
        <v>146</v>
      </c>
      <c r="B26" s="2">
        <v>36652</v>
      </c>
      <c r="C26" s="3" t="s">
        <v>147</v>
      </c>
      <c r="D26" s="1" t="s">
        <v>8</v>
      </c>
      <c r="E26" s="10"/>
      <c r="F26" s="11">
        <v>15790</v>
      </c>
      <c r="G26" s="1" t="s">
        <v>115</v>
      </c>
      <c r="H26" s="12" t="str">
        <f t="shared" si="0"/>
        <v/>
      </c>
      <c r="I26" s="1"/>
    </row>
    <row r="27" spans="1:9">
      <c r="A27" s="1" t="s">
        <v>148</v>
      </c>
      <c r="B27" s="2">
        <v>43533</v>
      </c>
      <c r="C27" s="3" t="s">
        <v>149</v>
      </c>
      <c r="D27" s="1" t="s">
        <v>25</v>
      </c>
      <c r="E27" s="10"/>
      <c r="F27" s="11">
        <v>10300</v>
      </c>
      <c r="G27" s="1">
        <v>89</v>
      </c>
      <c r="H27" s="12" t="str">
        <f t="shared" si="0"/>
        <v>916,700원</v>
      </c>
      <c r="I27" s="1"/>
    </row>
    <row r="28" spans="1:9">
      <c r="A28" s="1" t="s">
        <v>150</v>
      </c>
      <c r="B28" s="2">
        <v>43187</v>
      </c>
      <c r="C28" s="3" t="s">
        <v>151</v>
      </c>
      <c r="D28" s="1" t="s">
        <v>36</v>
      </c>
      <c r="E28" s="10"/>
      <c r="F28" s="11" t="s">
        <v>139</v>
      </c>
      <c r="G28" s="1"/>
      <c r="H28" s="12" t="str">
        <f t="shared" si="0"/>
        <v/>
      </c>
      <c r="I28" s="1"/>
    </row>
    <row r="30" spans="1:9">
      <c r="A30" t="s">
        <v>152</v>
      </c>
      <c r="E30" t="s">
        <v>153</v>
      </c>
    </row>
    <row r="31" spans="1:9">
      <c r="A31" s="35" t="s">
        <v>1</v>
      </c>
      <c r="B31" s="36"/>
      <c r="C31" s="37"/>
      <c r="E31" s="1" t="s">
        <v>2</v>
      </c>
      <c r="F31" s="9">
        <v>2018</v>
      </c>
      <c r="G31" s="9">
        <v>2019</v>
      </c>
      <c r="H31" s="9">
        <v>2020</v>
      </c>
    </row>
    <row r="32" spans="1:9">
      <c r="A32" s="38" t="str">
        <f>VLOOKUP(MIN(B3:B28),$B$3:$I$28,2,FALSE)</f>
        <v>건웅 미크로노마이신주사 60mg</v>
      </c>
      <c r="B32" s="39"/>
      <c r="C32" s="40"/>
      <c r="E32" s="1" t="s">
        <v>8</v>
      </c>
      <c r="F32" s="13">
        <f t="array" ref="F32">AVERAGE(IF(($D$3:$D$28=$E32)*(YEAR($B$3:$B$28)=F$31)*($F$3:$F$28&gt;=50000),$G$3:$G$28))</f>
        <v>151</v>
      </c>
      <c r="G32" s="13">
        <f t="array" ref="G32">AVERAGE(IF(($D$3:$D$28=$E32)*(YEAR($B$3:$B$28)=G$31)*($F$3:$F$28&gt;=50000),$G$3:$G$28))</f>
        <v>135</v>
      </c>
      <c r="H32" s="13">
        <f t="array" ref="H32">AVERAGE(IF(($D$3:$D$28=$E32)*(YEAR($B$3:$B$28)=H$31)*($F$3:$F$28&gt;=50000),$G$3:$G$28))</f>
        <v>129</v>
      </c>
    </row>
    <row r="33" spans="5:8">
      <c r="E33" s="1" t="s">
        <v>25</v>
      </c>
      <c r="F33" s="13">
        <f t="array" ref="F33">AVERAGE(IF(($D$3:$D$28=$E33)*(YEAR($B$3:$B$28)=F$31)*($F$3:$F$28&gt;=50000),$G$3:$G$28))</f>
        <v>118</v>
      </c>
      <c r="G33" s="13">
        <f t="array" ref="G33">AVERAGE(IF(($D$3:$D$28=$E33)*(YEAR($B$3:$B$28)=G$31)*($F$3:$F$28&gt;=50000),$G$3:$G$28))</f>
        <v>110.5</v>
      </c>
      <c r="H33" s="13">
        <f t="array" ref="H33">AVERAGE(IF(($D$3:$D$28=$E33)*(YEAR($B$3:$B$28)=H$31)*($F$3:$F$28&gt;=50000),$G$3:$G$28))</f>
        <v>89</v>
      </c>
    </row>
    <row r="34" spans="5:8">
      <c r="E34" s="1" t="s">
        <v>36</v>
      </c>
      <c r="F34" s="13">
        <f t="array" ref="F34">AVERAGE(IF(($D$3:$D$28=$E34)*(YEAR($B$3:$B$28)=F$31)*($F$3:$F$28&gt;=50000),$G$3:$G$28))</f>
        <v>127.8</v>
      </c>
      <c r="G34" s="13">
        <f t="array" ref="G34">AVERAGE(IF(($D$3:$D$28=$E34)*(YEAR($B$3:$B$28)=G$31)*($F$3:$F$28&gt;=50000),$G$3:$G$28))</f>
        <v>129</v>
      </c>
      <c r="H34" s="13">
        <f t="array" ref="H34">AVERAGE(IF(($D$3:$D$28=$E34)*(YEAR($B$3:$B$28)=H$31)*($F$3:$F$28&gt;=50000),$G$3:$G$28))</f>
        <v>288</v>
      </c>
    </row>
    <row r="35" spans="5:8">
      <c r="E35" s="1" t="s">
        <v>119</v>
      </c>
      <c r="F35" s="13">
        <f t="array" ref="F35">AVERAGE(IF(($D$3:$D$28=$E35)*(YEAR($B$3:$B$28)=F$31)*($F$3:$F$28&gt;=50000),$G$3:$G$28))</f>
        <v>80.333333333333329</v>
      </c>
      <c r="G35" s="13">
        <f t="array" ref="G35">AVERAGE(IF(($D$3:$D$28=$E35)*(YEAR($B$3:$B$28)=G$31)*($F$3:$F$28&gt;=50000),$G$3:$G$28))</f>
        <v>124</v>
      </c>
      <c r="H35" s="13">
        <f t="array" ref="H35">AVERAGE(IF(($D$3:$D$28=$E35)*(YEAR($B$3:$B$28)=H$31)*($F$3:$F$28&gt;=50000),$G$3:$G$28))</f>
        <v>105</v>
      </c>
    </row>
  </sheetData>
  <mergeCells count="2">
    <mergeCell ref="A31:C31"/>
    <mergeCell ref="A32:C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G15"/>
  <sheetViews>
    <sheetView workbookViewId="0">
      <selection activeCell="B4" sqref="B4"/>
    </sheetView>
  </sheetViews>
  <sheetFormatPr defaultRowHeight="16.5"/>
  <cols>
    <col min="1" max="1" width="11" bestFit="1" customWidth="1"/>
    <col min="2" max="7" width="16.375" bestFit="1" customWidth="1"/>
    <col min="8" max="9" width="14.875" bestFit="1" customWidth="1"/>
    <col min="10" max="10" width="8.75" bestFit="1" customWidth="1"/>
    <col min="11" max="11" width="11.125" bestFit="1" customWidth="1"/>
    <col min="12" max="12" width="10.625" bestFit="1" customWidth="1"/>
    <col min="13" max="13" width="7.375" bestFit="1" customWidth="1"/>
    <col min="14" max="14" width="10.25" bestFit="1" customWidth="1"/>
    <col min="15" max="15" width="11.125" bestFit="1" customWidth="1"/>
    <col min="16" max="16" width="10.625" bestFit="1" customWidth="1"/>
    <col min="17" max="17" width="7.375" bestFit="1" customWidth="1"/>
  </cols>
  <sheetData>
    <row r="2" spans="1:7">
      <c r="B2" s="24" t="s">
        <v>198</v>
      </c>
      <c r="C2" s="24" t="s">
        <v>199</v>
      </c>
    </row>
    <row r="3" spans="1:7">
      <c r="B3" t="s">
        <v>195</v>
      </c>
      <c r="D3" t="s">
        <v>196</v>
      </c>
      <c r="F3" t="s">
        <v>197</v>
      </c>
    </row>
    <row r="4" spans="1:7">
      <c r="A4" s="24" t="s">
        <v>2</v>
      </c>
      <c r="B4" t="s">
        <v>200</v>
      </c>
      <c r="C4" t="s">
        <v>201</v>
      </c>
      <c r="D4" t="s">
        <v>200</v>
      </c>
      <c r="E4" t="s">
        <v>201</v>
      </c>
      <c r="F4" t="s">
        <v>200</v>
      </c>
      <c r="G4" t="s">
        <v>201</v>
      </c>
    </row>
    <row r="5" spans="1:7">
      <c r="A5" t="s">
        <v>52</v>
      </c>
      <c r="B5" s="25"/>
      <c r="C5" s="25"/>
      <c r="D5" s="25"/>
      <c r="E5" s="25"/>
      <c r="F5" s="25">
        <v>127.5</v>
      </c>
      <c r="G5" s="25">
        <v>348</v>
      </c>
    </row>
    <row r="6" spans="1:7">
      <c r="A6" t="s">
        <v>82</v>
      </c>
      <c r="B6" s="25">
        <v>187.33333333333334</v>
      </c>
      <c r="C6" s="25">
        <v>145</v>
      </c>
      <c r="D6" s="25">
        <v>185.25</v>
      </c>
      <c r="E6" s="25">
        <v>133.75</v>
      </c>
      <c r="F6" s="25">
        <v>191.5</v>
      </c>
      <c r="G6" s="25">
        <v>137</v>
      </c>
    </row>
    <row r="7" spans="1:7">
      <c r="A7" t="s">
        <v>193</v>
      </c>
      <c r="B7" s="25">
        <v>109.83333333333333</v>
      </c>
      <c r="C7" s="25">
        <v>1207.5</v>
      </c>
      <c r="D7" s="25">
        <v>84</v>
      </c>
      <c r="E7" s="25">
        <v>265.33333333333331</v>
      </c>
      <c r="F7" s="25">
        <v>106.25</v>
      </c>
      <c r="G7" s="25">
        <v>3745.75</v>
      </c>
    </row>
    <row r="8" spans="1:7">
      <c r="A8" t="s">
        <v>192</v>
      </c>
      <c r="B8" s="25"/>
      <c r="C8" s="25"/>
      <c r="D8" s="25">
        <v>134</v>
      </c>
      <c r="E8" s="25">
        <v>334</v>
      </c>
      <c r="F8" s="25"/>
      <c r="G8" s="25"/>
    </row>
    <row r="9" spans="1:7">
      <c r="A9" t="s">
        <v>36</v>
      </c>
      <c r="B9" s="25">
        <v>153.57142857142858</v>
      </c>
      <c r="C9" s="25">
        <v>3055.4285714285716</v>
      </c>
      <c r="D9" s="25">
        <v>128.66666666666666</v>
      </c>
      <c r="E9" s="25">
        <v>60.333333333333336</v>
      </c>
      <c r="F9" s="25">
        <v>163.6</v>
      </c>
      <c r="G9" s="25">
        <v>176.6</v>
      </c>
    </row>
    <row r="10" spans="1:7">
      <c r="A10" t="s">
        <v>69</v>
      </c>
      <c r="B10" s="25"/>
      <c r="C10" s="25"/>
      <c r="D10" s="25">
        <v>151</v>
      </c>
      <c r="E10" s="25">
        <v>709</v>
      </c>
      <c r="F10" s="25"/>
      <c r="G10" s="25"/>
    </row>
    <row r="11" spans="1:7">
      <c r="A11" t="s">
        <v>30</v>
      </c>
      <c r="B11" s="25">
        <v>167.5</v>
      </c>
      <c r="C11" s="25">
        <v>256.66666666666669</v>
      </c>
      <c r="D11" s="25">
        <v>126</v>
      </c>
      <c r="E11" s="25">
        <v>50.75</v>
      </c>
      <c r="F11" s="25">
        <v>184.4</v>
      </c>
      <c r="G11" s="25">
        <v>255.8</v>
      </c>
    </row>
    <row r="12" spans="1:7">
      <c r="A12" t="s">
        <v>25</v>
      </c>
      <c r="B12" s="25">
        <v>116.8</v>
      </c>
      <c r="C12" s="25">
        <v>388.2</v>
      </c>
      <c r="D12" s="25">
        <v>146.85714285714286</v>
      </c>
      <c r="E12" s="25">
        <v>3078.8571428571427</v>
      </c>
      <c r="F12" s="25">
        <v>205.2</v>
      </c>
      <c r="G12" s="25">
        <v>680.4</v>
      </c>
    </row>
    <row r="13" spans="1:7">
      <c r="A13" t="s">
        <v>13</v>
      </c>
      <c r="B13" s="25"/>
      <c r="C13" s="25"/>
      <c r="D13" s="25">
        <v>224</v>
      </c>
      <c r="E13" s="25">
        <v>182</v>
      </c>
      <c r="F13" s="25"/>
      <c r="G13" s="25"/>
    </row>
    <row r="14" spans="1:7">
      <c r="A14" t="s">
        <v>8</v>
      </c>
      <c r="B14" s="25">
        <v>163.23076923076923</v>
      </c>
      <c r="C14" s="25">
        <v>570.38461538461536</v>
      </c>
      <c r="D14" s="25">
        <v>154.1</v>
      </c>
      <c r="E14" s="25">
        <v>526</v>
      </c>
      <c r="F14" s="25">
        <v>128.6</v>
      </c>
      <c r="G14" s="25">
        <v>349.2</v>
      </c>
    </row>
    <row r="15" spans="1:7">
      <c r="A15" t="s">
        <v>194</v>
      </c>
      <c r="B15" s="25">
        <v>150.17500000000001</v>
      </c>
      <c r="C15" s="25">
        <v>999.1</v>
      </c>
      <c r="D15" s="25">
        <v>145.91176470588235</v>
      </c>
      <c r="E15" s="25">
        <v>875.05882352941171</v>
      </c>
      <c r="F15" s="25">
        <v>155</v>
      </c>
      <c r="G15" s="25">
        <v>757.84848484848487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B19E-F0CC-4B15-9B80-169F5A26BC9B}">
  <sheetPr>
    <outlinePr summaryBelow="0"/>
  </sheetPr>
  <dimension ref="B1:F11"/>
  <sheetViews>
    <sheetView showGridLines="0" tabSelected="1" workbookViewId="0"/>
  </sheetViews>
  <sheetFormatPr defaultRowHeight="16.5" outlineLevelRow="1" outlineLevelCol="1"/>
  <cols>
    <col min="3" max="3" width="5.875" bestFit="1" customWidth="1"/>
    <col min="4" max="6" width="11.625" bestFit="1" customWidth="1" outlineLevel="1"/>
  </cols>
  <sheetData>
    <row r="1" spans="2:6" ht="17.25" thickBot="1"/>
    <row r="2" spans="2:6">
      <c r="B2" s="27" t="s">
        <v>205</v>
      </c>
      <c r="C2" s="28"/>
      <c r="D2" s="32"/>
      <c r="E2" s="32"/>
      <c r="F2" s="32"/>
    </row>
    <row r="3" spans="2:6" collapsed="1">
      <c r="B3" s="26"/>
      <c r="C3" s="26"/>
      <c r="D3" s="33" t="s">
        <v>207</v>
      </c>
      <c r="E3" s="33" t="s">
        <v>212</v>
      </c>
      <c r="F3" s="33" t="s">
        <v>204</v>
      </c>
    </row>
    <row r="4" spans="2:6" ht="40.5" hidden="1" outlineLevel="1">
      <c r="B4" s="45"/>
      <c r="C4" s="45"/>
      <c r="D4" s="41"/>
      <c r="E4" s="47" t="s">
        <v>213</v>
      </c>
      <c r="F4" s="48"/>
    </row>
    <row r="5" spans="2:6">
      <c r="B5" s="29" t="s">
        <v>206</v>
      </c>
      <c r="C5" s="30"/>
      <c r="D5" s="44"/>
      <c r="E5" s="44"/>
      <c r="F5" s="44"/>
    </row>
    <row r="6" spans="2:6" outlineLevel="1">
      <c r="B6" s="45"/>
      <c r="C6" s="45" t="s">
        <v>202</v>
      </c>
      <c r="D6" s="42">
        <v>0.15</v>
      </c>
      <c r="E6" s="46">
        <v>0.15</v>
      </c>
      <c r="F6" s="46">
        <v>0.1</v>
      </c>
    </row>
    <row r="7" spans="2:6">
      <c r="B7" s="29" t="s">
        <v>208</v>
      </c>
      <c r="C7" s="30"/>
      <c r="D7" s="44"/>
      <c r="E7" s="44"/>
      <c r="F7" s="44"/>
    </row>
    <row r="8" spans="2:6" ht="17.25" outlineLevel="1" thickBot="1">
      <c r="B8" s="31"/>
      <c r="C8" s="31" t="s">
        <v>203</v>
      </c>
      <c r="D8" s="43">
        <v>4282300</v>
      </c>
      <c r="E8" s="43">
        <v>4282300</v>
      </c>
      <c r="F8" s="43">
        <v>4534200</v>
      </c>
    </row>
    <row r="9" spans="2:6">
      <c r="B9" t="s">
        <v>209</v>
      </c>
    </row>
    <row r="10" spans="2:6">
      <c r="B10" t="s">
        <v>210</v>
      </c>
    </row>
    <row r="11" spans="2:6">
      <c r="B11" t="s">
        <v>211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2:G8"/>
  <sheetViews>
    <sheetView workbookViewId="0">
      <selection activeCell="G4" sqref="G4:G8"/>
    </sheetView>
  </sheetViews>
  <sheetFormatPr defaultRowHeight="16.5"/>
  <cols>
    <col min="2" max="2" width="13" bestFit="1" customWidth="1"/>
    <col min="4" max="4" width="9.375" bestFit="1" customWidth="1"/>
    <col min="5" max="5" width="8.625" customWidth="1"/>
    <col min="6" max="6" width="11" bestFit="1" customWidth="1"/>
    <col min="7" max="7" width="10.875" bestFit="1" customWidth="1"/>
  </cols>
  <sheetData>
    <row r="2" spans="1:7">
      <c r="A2" t="s">
        <v>98</v>
      </c>
      <c r="E2" s="14"/>
      <c r="F2" s="14" t="s">
        <v>154</v>
      </c>
      <c r="G2" s="15">
        <v>0.15</v>
      </c>
    </row>
    <row r="3" spans="1:7">
      <c r="A3" s="1" t="s">
        <v>0</v>
      </c>
      <c r="B3" s="1" t="s">
        <v>1</v>
      </c>
      <c r="C3" s="1" t="s">
        <v>2</v>
      </c>
      <c r="D3" s="1" t="s">
        <v>3</v>
      </c>
      <c r="E3" s="1" t="s">
        <v>101</v>
      </c>
      <c r="F3" s="1" t="s">
        <v>160</v>
      </c>
      <c r="G3" s="1" t="s">
        <v>102</v>
      </c>
    </row>
    <row r="4" spans="1:7">
      <c r="A4" s="1" t="s">
        <v>112</v>
      </c>
      <c r="B4" s="16" t="s">
        <v>155</v>
      </c>
      <c r="C4" s="9" t="s">
        <v>36</v>
      </c>
      <c r="D4" s="17">
        <v>458000</v>
      </c>
      <c r="E4" s="9">
        <v>11</v>
      </c>
      <c r="F4" s="9" t="s">
        <v>157</v>
      </c>
      <c r="G4" s="17">
        <f>D4*E4*(1-$G$2)</f>
        <v>4282300</v>
      </c>
    </row>
    <row r="5" spans="1:7">
      <c r="A5" s="1" t="s">
        <v>9</v>
      </c>
      <c r="B5" s="3" t="s">
        <v>156</v>
      </c>
      <c r="C5" s="1" t="s">
        <v>8</v>
      </c>
      <c r="D5" s="11">
        <v>39000</v>
      </c>
      <c r="E5" s="1">
        <v>12</v>
      </c>
      <c r="F5" s="1" t="s">
        <v>157</v>
      </c>
      <c r="G5" s="11">
        <f>D5*E5*(1-$G$2)</f>
        <v>397800</v>
      </c>
    </row>
    <row r="6" spans="1:7">
      <c r="A6" s="1" t="s">
        <v>85</v>
      </c>
      <c r="B6" s="3" t="s">
        <v>86</v>
      </c>
      <c r="C6" s="1" t="s">
        <v>36</v>
      </c>
      <c r="D6" s="11">
        <v>42000</v>
      </c>
      <c r="E6" s="1">
        <v>23</v>
      </c>
      <c r="F6" s="1" t="s">
        <v>158</v>
      </c>
      <c r="G6" s="11">
        <f>D6*E6*(1-$G$2)</f>
        <v>821100</v>
      </c>
    </row>
    <row r="7" spans="1:7">
      <c r="A7" s="1" t="s">
        <v>117</v>
      </c>
      <c r="B7" s="3" t="s">
        <v>161</v>
      </c>
      <c r="C7" s="1" t="s">
        <v>119</v>
      </c>
      <c r="D7" s="11">
        <v>62000</v>
      </c>
      <c r="E7" s="1">
        <v>15</v>
      </c>
      <c r="F7" s="1" t="s">
        <v>157</v>
      </c>
      <c r="G7" s="11">
        <f>D7*E7*(1-$G$2)</f>
        <v>790500</v>
      </c>
    </row>
    <row r="8" spans="1:7">
      <c r="A8" s="1" t="s">
        <v>120</v>
      </c>
      <c r="B8" s="3" t="s">
        <v>162</v>
      </c>
      <c r="C8" s="1" t="s">
        <v>25</v>
      </c>
      <c r="D8" s="11">
        <v>155000</v>
      </c>
      <c r="E8" s="1">
        <v>42</v>
      </c>
      <c r="F8" s="1" t="s">
        <v>159</v>
      </c>
      <c r="G8" s="11">
        <f>D8*E8*(1-$G$2)</f>
        <v>5533500</v>
      </c>
    </row>
  </sheetData>
  <scenarios current="0" show="0" sqref="G4">
    <scenario name="할인율 증가" locked="1" count="1" user="오충식" comment="만든 사람 오충식 날짜 2025-04-15">
      <inputCells r="G2" val="0.15" numFmtId="9"/>
    </scenario>
    <scenario name="할인율 감소" locked="1" count="1" user="오충식">
      <inputCells r="G2" val="0.1" numFmtId="9"/>
    </scenario>
  </scenarios>
  <phoneticPr fontId="1" type="noConversion"/>
  <dataValidations count="1">
    <dataValidation type="custom" errorStyle="warning" allowBlank="1" showInputMessage="1" showErrorMessage="1" errorTitle="입력확인" error="개수를 확인한 후 다시 입력하십시오._x000a_" promptTitle="그래프입력" prompt="판매량을 10으로 나눈 개수만큼만 입력" sqref="F4:F8" xr:uid="{C598D2B8-9305-401D-A963-F266EC631B58}">
      <formula1>F4=REPT("◆",E4/10)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10"/>
  <sheetViews>
    <sheetView workbookViewId="0">
      <selection activeCell="L29" sqref="L29"/>
    </sheetView>
  </sheetViews>
  <sheetFormatPr defaultRowHeight="16.5"/>
  <sheetData>
    <row r="2" spans="2:5">
      <c r="B2" s="1" t="s">
        <v>2</v>
      </c>
      <c r="C2" s="1" t="s">
        <v>163</v>
      </c>
      <c r="D2" s="1" t="s">
        <v>164</v>
      </c>
      <c r="E2" s="1" t="s">
        <v>165</v>
      </c>
    </row>
    <row r="3" spans="2:5">
      <c r="B3" s="1" t="s">
        <v>69</v>
      </c>
      <c r="C3" s="11">
        <v>14300</v>
      </c>
      <c r="D3" s="11">
        <v>13585</v>
      </c>
      <c r="E3" s="1">
        <v>95</v>
      </c>
    </row>
    <row r="4" spans="2:5">
      <c r="B4" s="1" t="s">
        <v>33</v>
      </c>
      <c r="C4" s="11">
        <v>10900</v>
      </c>
      <c r="D4" s="11">
        <v>11445</v>
      </c>
      <c r="E4" s="1">
        <v>105</v>
      </c>
    </row>
    <row r="5" spans="2:5">
      <c r="B5" s="1" t="s">
        <v>87</v>
      </c>
      <c r="C5" s="11">
        <v>18000</v>
      </c>
      <c r="D5" s="11">
        <v>27000</v>
      </c>
      <c r="E5" s="1">
        <v>150</v>
      </c>
    </row>
    <row r="6" spans="2:5">
      <c r="B6" s="1" t="s">
        <v>19</v>
      </c>
      <c r="C6" s="11">
        <v>13200</v>
      </c>
      <c r="D6" s="11">
        <v>11220</v>
      </c>
      <c r="E6" s="1">
        <v>85</v>
      </c>
    </row>
    <row r="7" spans="2:5">
      <c r="B7" s="1" t="s">
        <v>13</v>
      </c>
      <c r="C7" s="11">
        <v>10900</v>
      </c>
      <c r="D7" s="11">
        <v>9483</v>
      </c>
      <c r="E7" s="1">
        <v>87</v>
      </c>
    </row>
    <row r="8" spans="2:5">
      <c r="B8" s="1" t="s">
        <v>16</v>
      </c>
      <c r="C8" s="11">
        <v>11000</v>
      </c>
      <c r="D8" s="11">
        <v>20350</v>
      </c>
      <c r="E8" s="1">
        <v>185</v>
      </c>
    </row>
    <row r="9" spans="2:5">
      <c r="B9" s="1" t="s">
        <v>25</v>
      </c>
      <c r="C9" s="11">
        <v>28200</v>
      </c>
      <c r="D9" s="11">
        <v>33840</v>
      </c>
      <c r="E9" s="1">
        <v>120</v>
      </c>
    </row>
    <row r="10" spans="2:5">
      <c r="B10" s="1" t="s">
        <v>30</v>
      </c>
      <c r="C10" s="11">
        <v>11700</v>
      </c>
      <c r="D10" s="11">
        <v>9430</v>
      </c>
      <c r="E10" s="1">
        <v>124</v>
      </c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2:F10"/>
  <sheetViews>
    <sheetView workbookViewId="0"/>
  </sheetViews>
  <sheetFormatPr defaultRowHeight="16.5"/>
  <cols>
    <col min="1" max="1" width="3" customWidth="1"/>
    <col min="2" max="2" width="10" customWidth="1"/>
    <col min="3" max="3" width="11" customWidth="1"/>
    <col min="4" max="4" width="8.125" customWidth="1"/>
    <col min="5" max="5" width="12.625" customWidth="1"/>
    <col min="6" max="6" width="13.25" customWidth="1"/>
  </cols>
  <sheetData>
    <row r="2" spans="2:6">
      <c r="B2" s="18" t="s">
        <v>166</v>
      </c>
      <c r="C2" s="18" t="s">
        <v>167</v>
      </c>
      <c r="D2" s="19" t="s">
        <v>168</v>
      </c>
      <c r="E2" s="19" t="s">
        <v>185</v>
      </c>
      <c r="F2" s="19" t="s">
        <v>186</v>
      </c>
    </row>
    <row r="3" spans="2:6">
      <c r="B3" s="20" t="s">
        <v>169</v>
      </c>
      <c r="C3" s="21" t="s">
        <v>170</v>
      </c>
      <c r="D3" s="34">
        <v>1</v>
      </c>
      <c r="E3" s="22">
        <v>5</v>
      </c>
      <c r="F3" s="22">
        <v>124000</v>
      </c>
    </row>
    <row r="4" spans="2:6">
      <c r="B4" s="20" t="s">
        <v>171</v>
      </c>
      <c r="C4" s="21" t="s">
        <v>172</v>
      </c>
      <c r="D4" s="34" t="s">
        <v>187</v>
      </c>
      <c r="E4" s="22">
        <v>2</v>
      </c>
      <c r="F4" s="22">
        <v>299000</v>
      </c>
    </row>
    <row r="5" spans="2:6">
      <c r="B5" s="20" t="s">
        <v>173</v>
      </c>
      <c r="C5" s="21" t="s">
        <v>174</v>
      </c>
      <c r="D5" s="34">
        <v>-1</v>
      </c>
      <c r="E5" s="22">
        <v>5</v>
      </c>
      <c r="F5" s="22">
        <v>54000</v>
      </c>
    </row>
    <row r="6" spans="2:6">
      <c r="B6" s="20" t="s">
        <v>175</v>
      </c>
      <c r="C6" s="21" t="s">
        <v>176</v>
      </c>
      <c r="D6" s="34">
        <v>0</v>
      </c>
      <c r="E6" s="22">
        <v>4</v>
      </c>
      <c r="F6" s="22">
        <v>990000</v>
      </c>
    </row>
    <row r="7" spans="2:6">
      <c r="B7" s="20" t="s">
        <v>177</v>
      </c>
      <c r="C7" s="21" t="s">
        <v>178</v>
      </c>
      <c r="D7" s="34">
        <v>1</v>
      </c>
      <c r="E7" s="22">
        <v>9</v>
      </c>
      <c r="F7" s="22">
        <v>250000</v>
      </c>
    </row>
    <row r="8" spans="2:6">
      <c r="B8" s="20" t="s">
        <v>179</v>
      </c>
      <c r="C8" s="21" t="s">
        <v>180</v>
      </c>
      <c r="D8" s="34">
        <v>0</v>
      </c>
      <c r="E8" s="22">
        <v>10</v>
      </c>
      <c r="F8" s="22">
        <v>85000</v>
      </c>
    </row>
    <row r="9" spans="2:6">
      <c r="B9" s="20" t="s">
        <v>181</v>
      </c>
      <c r="C9" s="21" t="s">
        <v>182</v>
      </c>
      <c r="D9" s="34">
        <v>-1</v>
      </c>
      <c r="E9" s="22">
        <v>21</v>
      </c>
      <c r="F9" s="22">
        <v>342000</v>
      </c>
    </row>
    <row r="10" spans="2:6">
      <c r="B10" s="20" t="s">
        <v>183</v>
      </c>
      <c r="C10" s="21" t="s">
        <v>184</v>
      </c>
      <c r="D10" s="34">
        <v>1</v>
      </c>
      <c r="E10" s="22">
        <v>2</v>
      </c>
      <c r="F10" s="22">
        <v>450000</v>
      </c>
    </row>
  </sheetData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A3:L24"/>
  <sheetViews>
    <sheetView workbookViewId="0">
      <selection activeCell="H2" sqref="H2"/>
    </sheetView>
  </sheetViews>
  <sheetFormatPr defaultRowHeight="16.5"/>
  <cols>
    <col min="1" max="1" width="11.125" bestFit="1" customWidth="1"/>
    <col min="3" max="3" width="26.375" customWidth="1"/>
    <col min="4" max="4" width="14.75" customWidth="1"/>
    <col min="7" max="7" width="12.875" customWidth="1"/>
    <col min="8" max="8" width="6.75" customWidth="1"/>
    <col min="10" max="10" width="25.625" bestFit="1" customWidth="1"/>
  </cols>
  <sheetData>
    <row r="3" spans="1:12">
      <c r="A3" t="s">
        <v>98</v>
      </c>
    </row>
    <row r="4" spans="1:12">
      <c r="A4" s="1" t="s">
        <v>188</v>
      </c>
      <c r="B4" s="1" t="s">
        <v>0</v>
      </c>
      <c r="C4" s="1" t="s">
        <v>1</v>
      </c>
      <c r="D4" s="1" t="s">
        <v>2</v>
      </c>
      <c r="E4" s="1" t="s">
        <v>3</v>
      </c>
      <c r="F4" s="1" t="s">
        <v>189</v>
      </c>
      <c r="G4" s="1" t="s">
        <v>190</v>
      </c>
    </row>
    <row r="5" spans="1:12">
      <c r="A5" s="2">
        <v>45610</v>
      </c>
      <c r="B5" s="1" t="s">
        <v>20</v>
      </c>
      <c r="C5" s="3" t="s">
        <v>21</v>
      </c>
      <c r="D5" s="1" t="s">
        <v>22</v>
      </c>
      <c r="E5" s="13">
        <v>243</v>
      </c>
      <c r="F5" s="13">
        <v>10</v>
      </c>
      <c r="G5" s="13">
        <v>2430</v>
      </c>
    </row>
    <row r="6" spans="1:12">
      <c r="A6" s="2">
        <v>45610</v>
      </c>
      <c r="B6" s="1" t="s">
        <v>11</v>
      </c>
      <c r="C6" s="3" t="s">
        <v>12</v>
      </c>
      <c r="D6" s="1" t="s">
        <v>13</v>
      </c>
      <c r="E6" s="13">
        <v>178</v>
      </c>
      <c r="F6" s="13">
        <v>25</v>
      </c>
      <c r="G6" s="13">
        <v>4450</v>
      </c>
    </row>
    <row r="7" spans="1:12">
      <c r="A7" s="2"/>
      <c r="B7" s="1"/>
      <c r="C7" s="3"/>
      <c r="D7" s="1"/>
      <c r="E7" s="13"/>
      <c r="F7" s="13"/>
      <c r="G7" s="13"/>
      <c r="I7" s="1" t="s">
        <v>0</v>
      </c>
      <c r="J7" s="1" t="s">
        <v>1</v>
      </c>
      <c r="K7" s="1" t="s">
        <v>2</v>
      </c>
      <c r="L7" s="1" t="s">
        <v>3</v>
      </c>
    </row>
    <row r="8" spans="1:12">
      <c r="A8" s="2"/>
      <c r="B8" s="1"/>
      <c r="C8" s="3"/>
      <c r="D8" s="1"/>
      <c r="E8" s="13"/>
      <c r="F8" s="13"/>
      <c r="G8" s="13"/>
      <c r="I8" s="1" t="s">
        <v>20</v>
      </c>
      <c r="J8" s="13" t="s">
        <v>21</v>
      </c>
      <c r="K8" s="1" t="s">
        <v>22</v>
      </c>
      <c r="L8" s="1">
        <v>243</v>
      </c>
    </row>
    <row r="9" spans="1:12">
      <c r="A9" s="2"/>
      <c r="B9" s="1"/>
      <c r="C9" s="3"/>
      <c r="D9" s="1"/>
      <c r="E9" s="13"/>
      <c r="F9" s="13"/>
      <c r="G9" s="13"/>
      <c r="I9" s="1" t="s">
        <v>6</v>
      </c>
      <c r="J9" s="13" t="s">
        <v>7</v>
      </c>
      <c r="K9" s="1" t="s">
        <v>8</v>
      </c>
      <c r="L9" s="1">
        <v>173</v>
      </c>
    </row>
    <row r="10" spans="1:12">
      <c r="A10" s="2"/>
      <c r="B10" s="1"/>
      <c r="C10" s="3"/>
      <c r="D10" s="1"/>
      <c r="E10" s="13"/>
      <c r="F10" s="13"/>
      <c r="G10" s="13"/>
      <c r="I10" s="1" t="s">
        <v>11</v>
      </c>
      <c r="J10" s="13" t="s">
        <v>12</v>
      </c>
      <c r="K10" s="1" t="s">
        <v>13</v>
      </c>
      <c r="L10" s="1">
        <v>178</v>
      </c>
    </row>
    <row r="11" spans="1:12">
      <c r="A11" s="2"/>
      <c r="B11" s="1"/>
      <c r="C11" s="3"/>
      <c r="D11" s="1"/>
      <c r="E11" s="13"/>
      <c r="F11" s="13"/>
      <c r="G11" s="13"/>
      <c r="I11" s="1" t="s">
        <v>14</v>
      </c>
      <c r="J11" s="13" t="s">
        <v>15</v>
      </c>
      <c r="K11" s="1" t="s">
        <v>16</v>
      </c>
      <c r="L11" s="1">
        <v>139</v>
      </c>
    </row>
    <row r="12" spans="1:12">
      <c r="A12" s="2"/>
      <c r="B12" s="1"/>
      <c r="C12" s="3"/>
      <c r="D12" s="1"/>
      <c r="E12" s="13"/>
      <c r="F12" s="13"/>
      <c r="G12" s="13"/>
      <c r="I12" s="1" t="s">
        <v>23</v>
      </c>
      <c r="J12" s="13" t="s">
        <v>24</v>
      </c>
      <c r="K12" s="1" t="s">
        <v>25</v>
      </c>
      <c r="L12" s="1">
        <v>120</v>
      </c>
    </row>
    <row r="13" spans="1:12">
      <c r="A13" s="2"/>
      <c r="B13" s="1"/>
      <c r="C13" s="3"/>
      <c r="D13" s="1"/>
      <c r="E13" s="13"/>
      <c r="F13" s="13"/>
      <c r="G13" s="13"/>
      <c r="I13" s="1" t="s">
        <v>28</v>
      </c>
      <c r="J13" s="13" t="s">
        <v>29</v>
      </c>
      <c r="K13" s="1" t="s">
        <v>30</v>
      </c>
      <c r="L13" s="1">
        <v>66</v>
      </c>
    </row>
    <row r="14" spans="1:12">
      <c r="A14" s="2"/>
      <c r="B14" s="1"/>
      <c r="C14" s="3"/>
      <c r="D14" s="1"/>
      <c r="E14" s="13"/>
      <c r="F14" s="13"/>
      <c r="G14" s="13"/>
      <c r="I14" s="1" t="s">
        <v>70</v>
      </c>
      <c r="J14" s="13" t="s">
        <v>71</v>
      </c>
      <c r="K14" s="1" t="s">
        <v>72</v>
      </c>
      <c r="L14" s="1">
        <v>3530</v>
      </c>
    </row>
    <row r="15" spans="1:12">
      <c r="A15" s="2"/>
      <c r="B15" s="1"/>
      <c r="C15" s="3"/>
      <c r="D15" s="1"/>
      <c r="E15" s="13"/>
      <c r="F15" s="13"/>
      <c r="G15" s="13"/>
      <c r="I15" s="1" t="s">
        <v>80</v>
      </c>
      <c r="J15" s="13" t="s">
        <v>81</v>
      </c>
      <c r="K15" s="1" t="s">
        <v>82</v>
      </c>
      <c r="L15" s="1">
        <v>88</v>
      </c>
    </row>
    <row r="16" spans="1:12">
      <c r="A16" s="2"/>
      <c r="B16" s="1"/>
      <c r="C16" s="3"/>
      <c r="D16" s="1"/>
      <c r="E16" s="13"/>
      <c r="F16" s="13"/>
      <c r="G16" s="13"/>
      <c r="I16" s="1" t="s">
        <v>50</v>
      </c>
      <c r="J16" s="13" t="s">
        <v>51</v>
      </c>
      <c r="K16" s="1" t="s">
        <v>52</v>
      </c>
      <c r="L16" s="1">
        <v>82</v>
      </c>
    </row>
    <row r="17" spans="1:12">
      <c r="A17" s="2"/>
      <c r="B17" s="1"/>
      <c r="C17" s="3"/>
      <c r="D17" s="1"/>
      <c r="E17" s="13"/>
      <c r="F17" s="13"/>
      <c r="G17" s="13"/>
      <c r="I17" s="1" t="s">
        <v>73</v>
      </c>
      <c r="J17" s="13" t="s">
        <v>74</v>
      </c>
      <c r="K17" s="1" t="s">
        <v>75</v>
      </c>
      <c r="L17" s="1">
        <v>56</v>
      </c>
    </row>
    <row r="18" spans="1:12">
      <c r="A18" s="2"/>
      <c r="B18" s="1"/>
      <c r="C18" s="3"/>
      <c r="D18" s="1"/>
      <c r="E18" s="13"/>
      <c r="F18" s="13"/>
      <c r="G18" s="13"/>
      <c r="I18" s="1" t="s">
        <v>39</v>
      </c>
      <c r="J18" s="13" t="s">
        <v>40</v>
      </c>
      <c r="K18" s="1" t="s">
        <v>41</v>
      </c>
      <c r="L18" s="1">
        <v>73</v>
      </c>
    </row>
    <row r="19" spans="1:12">
      <c r="A19" s="2"/>
      <c r="B19" s="1"/>
      <c r="C19" s="3"/>
      <c r="D19" s="1"/>
      <c r="E19" s="13"/>
      <c r="F19" s="13"/>
      <c r="G19" s="13"/>
      <c r="I19" s="1" t="s">
        <v>47</v>
      </c>
      <c r="J19" s="13" t="s">
        <v>48</v>
      </c>
      <c r="K19" s="1" t="s">
        <v>49</v>
      </c>
      <c r="L19" s="1">
        <v>45</v>
      </c>
    </row>
    <row r="20" spans="1:12">
      <c r="A20" s="2"/>
      <c r="B20" s="1"/>
      <c r="C20" s="3"/>
      <c r="D20" s="1"/>
      <c r="E20" s="13"/>
      <c r="F20" s="13"/>
      <c r="G20" s="13"/>
      <c r="I20" s="1" t="s">
        <v>59</v>
      </c>
      <c r="J20" s="13" t="s">
        <v>60</v>
      </c>
      <c r="K20" s="1" t="s">
        <v>61</v>
      </c>
      <c r="L20" s="1">
        <v>79</v>
      </c>
    </row>
    <row r="21" spans="1:12">
      <c r="A21" s="2"/>
      <c r="B21" s="1"/>
      <c r="C21" s="3"/>
      <c r="D21" s="1"/>
      <c r="E21" s="13"/>
      <c r="F21" s="13"/>
      <c r="G21" s="13"/>
      <c r="I21" s="1" t="s">
        <v>85</v>
      </c>
      <c r="J21" s="13" t="s">
        <v>86</v>
      </c>
      <c r="K21" s="1" t="s">
        <v>87</v>
      </c>
      <c r="L21" s="1">
        <v>42</v>
      </c>
    </row>
    <row r="22" spans="1:12">
      <c r="A22" s="2"/>
      <c r="B22" s="1"/>
      <c r="C22" s="3"/>
      <c r="D22" s="1"/>
      <c r="E22" s="13"/>
      <c r="F22" s="13"/>
      <c r="G22" s="13"/>
      <c r="I22" s="1" t="s">
        <v>17</v>
      </c>
      <c r="J22" s="13" t="s">
        <v>18</v>
      </c>
      <c r="K22" s="1" t="s">
        <v>19</v>
      </c>
      <c r="L22" s="1">
        <v>9103</v>
      </c>
    </row>
    <row r="23" spans="1:12">
      <c r="A23" s="2"/>
      <c r="B23" s="1"/>
      <c r="C23" s="3"/>
      <c r="D23" s="1"/>
      <c r="E23" s="13"/>
      <c r="F23" s="13"/>
      <c r="G23" s="13"/>
    </row>
    <row r="24" spans="1:12">
      <c r="A24" s="2"/>
      <c r="B24" s="1"/>
      <c r="C24" s="3"/>
      <c r="D24" s="1"/>
      <c r="E24" s="13"/>
      <c r="F24" s="13"/>
      <c r="G24" s="13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주문하기">
          <controlPr defaultSize="0" autoLine="0" autoPict="0" r:id="rId5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9</xdr:col>
                <xdr:colOff>914400</xdr:colOff>
                <xdr:row>4</xdr:row>
                <xdr:rowOff>0</xdr:rowOff>
              </to>
            </anchor>
          </controlPr>
        </control>
      </mc:Choice>
      <mc:Fallback>
        <control shapeId="8193" r:id="rId4" name="cmd주문하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B 6 K P W h 5 V H N e l A A A A 9 g A A A B I A H A B D b 2 5 m a W c v U G F j a 2 F n Z S 5 4 b W w g o h g A K K A U A A A A A A A A A A A A A A A A A A A A A A A A A A A A h Y + 9 D o I w A I R f h X S n f x p j S C m D o 5 I Y T Y x r U y o 0 Q G t o s b y b g 4 / k K 4 h R 1 M 3 x 7 r 5 L 7 u 7 X G 8 u G t o k u q n P a m h Q Q i E G k j L S F N m U K e n + K l y D j b C t k L U o V j b B x y e B 0 C i r v z w l C I Q Q Y Z t B 2 J a I Y E 3 T M N 3 t Z q V b E 2 j g v j F T g 0 y r + t w B n h 9 c Y T i G Z E 7 j A F G K G J p P l 2 n w B O u 5 9 p j 8 m W / W N 7 z v F a x u v d w x N k q H 3 B / 4 A U E s D B B Q A A g A I A A e i j 1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H o o 9 a K I p H u A 4 A A A A R A A A A E w A c A E Z v c m 1 1 b G F z L 1 N l Y 3 R p b 2 4 x L m 0 g o h g A K K A U A A A A A A A A A A A A A A A A A A A A A A A A A A A A K 0 5 N L s n M z 1 M I h t C G 1 g B Q S w E C L Q A U A A I A C A A H o o 9 a H l U c 1 6 U A A A D 2 A A A A E g A A A A A A A A A A A A A A A A A A A A A A Q 2 9 u Z m l n L 1 B h Y 2 t h Z 2 U u e G 1 s U E s B A i 0 A F A A C A A g A B 6 K P W g / K 6 a u k A A A A 6 Q A A A B M A A A A A A A A A A A A A A A A A 8 Q A A A F t D b 2 5 0 Z W 5 0 X 1 R 5 c G V z X S 5 4 b W x Q S w E C L Q A U A A I A C A A H o o 9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7 8 Q x 3 P W 1 M 0 O o 0 P 5 G o P d / 6 w A A A A A C A A A A A A A Q Z g A A A A E A A C A A A A B i W B J e T 3 n S 0 o e 1 V N l m s g v u a U 7 U D D V t t R 5 J / P 5 V n O r 4 g A A A A A A O g A A A A A I A A C A A A A D w 2 y x S q 5 b d w f m 1 1 z P u K 9 J j z 5 s h / a c B U 1 a R w n P 0 c p F n H 1 A A A A B E u m U L 2 9 t 3 f / P 1 / R C r 0 I 6 i T l + a q 5 b t + v z w A y X 4 P S k n 5 i L S w R H C Q 2 Y 2 b 1 9 Q D W W z N P 0 i Q I t I 9 A d X A y Z b 5 V L / M p 7 5 T g q X T 6 F B f 9 Z Y a e b U p N 0 D y E A A A A A d E G N m r H a R F o 6 Q O i 1 H A s i I 3 J u A q h f h + 6 O v I d L 9 Y i c m t m p M b 9 b f g 8 e A p N g B F q z H X / D L a 1 3 I F o Z k U s M 0 o q 6 1 r K 0 S < / D a t a M a s h u p > 
</file>

<file path=customXml/itemProps1.xml><?xml version="1.0" encoding="utf-8"?>
<ds:datastoreItem xmlns:ds="http://schemas.openxmlformats.org/officeDocument/2006/customXml" ds:itemID="{C1CA0EB6-6E0F-4EC2-938A-A01AFF065EC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충식 오</cp:lastModifiedBy>
  <dcterms:created xsi:type="dcterms:W3CDTF">2023-08-09T00:13:15Z</dcterms:created>
  <dcterms:modified xsi:type="dcterms:W3CDTF">2025-04-15T12:06:06Z</dcterms:modified>
</cp:coreProperties>
</file>