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고도영\Desktop\02 최신기출유형\06회\"/>
    </mc:Choice>
  </mc:AlternateContent>
  <xr:revisionPtr revIDLastSave="0" documentId="13_ncr:1_{BD35FA1A-994E-4A16-AE0D-892293652CF7}" xr6:coauthVersionLast="47" xr6:coauthVersionMax="47" xr10:uidLastSave="{00000000-0000-0000-0000-000000000000}"/>
  <bookViews>
    <workbookView xWindow="-120" yWindow="-120" windowWidth="29040" windowHeight="1584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'기본작업-1'!$A$38:$F$38</definedName>
    <definedName name="_xlnm.Print_Area" localSheetId="1">'기본작업-2'!$B$1:$D$19</definedName>
  </definedNames>
  <calcPr calcId="191029"/>
  <pivotCaches>
    <pivotCache cacheId="67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/>
  <c r="H33" i="3" a="1"/>
  <c r="H33" i="3" s="1"/>
  <c r="G34" i="3" a="1"/>
  <c r="G34" i="3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I8" i="1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D26A6B-4C39-408C-BC9B-E034A948205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2CBDD1E-798F-453A-A920-2EE1960BF069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고도영\Desktop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<sst xmlns="http://schemas.openxmlformats.org/spreadsheetml/2006/main" count="412" uniqueCount="214">
  <si>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</si>
  <si>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</si>
  <si>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</si>
  <si>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</si>
  <si>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</si>
  <si>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</si>
  <si>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</si>
  <si>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</si>
  <si>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</si>
  <si>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</si>
  <si>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</si>
  <si>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</si>
  <si>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</si>
  <si>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</si>
  <si>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</si>
  <si>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</si>
  <si>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</si>
  <si>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</si>
  <si>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</si>
  <si>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</si>
  <si>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</si>
  <si>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</si>
  <si>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</si>
  <si>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</si>
  <si>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</si>
  <si>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</si>
  <si>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</si>
  <si>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</si>
  <si>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</si>
  <si>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</si>
  <si>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</si>
  <si>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</si>
  <si>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</si>
  <si>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</si>
  <si>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</si>
  <si>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</si>
  <si>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</si>
  <si>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</si>
  <si>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</si>
  <si>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</si>
  <si>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</si>
  <si>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</si>
  <si>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</si>
  <si>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</si>
  <si>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</si>
  <si>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</si>
  <si>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</si>
  <si>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</si>
  <si>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</si>
  <si>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</si>
  <si>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</si>
  <si>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</si>
  <si>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</si>
  <si>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</si>
  <si>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</si>
  <si>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</si>
  <si>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</si>
  <si>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</si>
  <si>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</si>
  <si>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</si>
  <si>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</si>
  <si>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</si>
  <si>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</si>
  <si>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</si>
  <si>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</si>
  <si>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</si>
  <si>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</si>
  <si>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</si>
  <si>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</si>
  <si>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</si>
  <si>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</si>
  <si>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</si>
  <si>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</si>
  <si>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</si>
  <si>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</si>
  <si>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</si>
  <si>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</si>
  <si>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</si>
  <si>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</si>
  <si>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</si>
  <si>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</si>
  <si>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</si>
  <si>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</si>
  <si>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</si>
  <si>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</si>
  <si>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</si>
  <si>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</si>
  <si>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</si>
  <si>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</si>
  <si>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</si>
  <si>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</si>
  <si>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</si>
  <si>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</si>
  <si>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</si>
  <si>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</si>
  <si>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</si>
  <si>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</si>
  <si>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</si>
  <si>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</si>
  <si>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</si>
  <si>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</si>
  <si>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</si>
  <si>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</si>
  <si>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</si>
  <si>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</si>
  <si>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</si>
  <si>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</si>
  <si>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</si>
  <si>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</si>
  <si>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</si>
  <si>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</si>
  <si>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</si>
  <si>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</si>
  <si>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</si>
  <si>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</si>
  <si>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</si>
  <si>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</si>
  <si>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</si>
  <si>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</si>
  <si>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</si>
  <si>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</si>
  <si>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</si>
  <si>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</si>
  <si>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</si>
  <si>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</si>
  <si>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</si>
  <si>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</si>
  <si>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</si>
  <si>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</si>
  <si>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</si>
  <si>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</si>
  <si>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</si>
  <si>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</si>
  <si>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</si>
  <si>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</si>
  <si>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</si>
  <si>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</si>
  <si>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</si>
  <si>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</si>
  <si>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</si>
  <si>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</si>
  <si>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</si>
  <si>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</si>
  <si>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</si>
  <si>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</si>
  <si>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</si>
  <si>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</si>
  <si>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</si>
  <si>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</si>
  <si>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</si>
  <si>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</si>
  <si>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</si>
  <si>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</si>
  <si>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</si>
  <si>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</si>
  <si>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</si>
  <si>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</si>
  <si>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</si>
  <si>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</si>
  <si>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</si>
  <si>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</si>
  <si>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</si>
  <si>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</si>
  <si>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</si>
  <si>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</si>
  <si>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</si>
  <si>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</si>
  <si>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</si>
  <si>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</si>
  <si>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</si>
  <si>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</si>
  <si>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</si>
  <si>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</si>
  <si>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</si>
  <si>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</si>
  <si>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</si>
  <si>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</si>
  <si>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</si>
  <si>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</si>
  <si>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</si>
  <si>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</si>
  <si>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</si>
  <si>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</si>
  <si>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</si>
  <si>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</si>
  <si>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</si>
  <si>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</si>
  <si>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</si>
  <si>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</si>
  <si>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</si>
  <si>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</si>
  <si>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</si>
  <si>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</si>
  <si>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</si>
  <si>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</si>
  <si>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</si>
  <si>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</si>
  <si>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</si>
  <si>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</si>
  <si>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</si>
  <si>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</si>
  <si>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</si>
  <si>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</si>
  <si>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</si>
  <si>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</si>
  <si>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할인율 감소</t>
  </si>
  <si>
    <t>만든 사람 고도영 날짜 2024-08-25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</si>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</sst>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left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C-4E92-ABC5-D5CF498D7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006912"/>
        <c:axId val="120301123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20301123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03006912"/>
        <c:crosses val="max"/>
        <c:crossBetween val="between"/>
      </c:valAx>
      <c:catAx>
        <c:axId val="1203006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301123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889A2C0-FB96-4675-1142-AA44A6D91689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0">
              <a:solidFill>
                <a:schemeClr val="tx1"/>
              </a:solidFill>
            </a:rPr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16AA565-3BB2-8E96-CB6E-0E6EA958A67E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0">
              <a:solidFill>
                <a:schemeClr val="tx1"/>
              </a:solidFill>
            </a:rPr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고도영" refreshedDate="45529.826445486113" backgroundQuery="1" createdVersion="8" refreshedVersion="8" minRefreshableVersion="3" recordCount="0" supportSubquery="1" supportAdvancedDrill="1" xr:uid="{A45F53B6-3732-4EC9-A4FC-D63C9E06C6D0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3761AC-0211-4571-9EEF-84351C99D8AE}" name="피벗 테이블1" cacheId="67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5">
            <a:lumMod val="40000"/>
            <a:lumOff val="60000"/>
          </a:schemeClr>
        </a:solidFill>
      </a:spPr>
      <a:bodyPr vertOverflow="clip" horzOverflow="clip" rtlCol="0" anchor="ctr"/>
      <a:lstStyle>
        <a:defPPr algn="ctr">
          <a:defRPr sz="1400" b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I47"/>
  <sheetViews>
    <sheetView workbookViewId="0">
      <selection activeCell="A3" sqref="A3:F3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9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9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9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9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9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9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  <c r="I8" t="b">
        <f>AND(RIGHT($A3,3)&gt;="160",$C3&lt;&gt;"극동제약")</f>
        <v>0</v>
      </c>
    </row>
    <row r="9" spans="1:9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9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9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9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9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9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9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9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5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1" t="s">
        <v>2</v>
      </c>
      <c r="D38" s="1" t="s">
        <v>3</v>
      </c>
      <c r="E38" s="2" t="s">
        <v>4</v>
      </c>
      <c r="F38" s="1" t="s">
        <v>5</v>
      </c>
    </row>
    <row r="39" spans="1:6">
      <c r="A39" s="1" t="s">
        <v>6</v>
      </c>
      <c r="B39" s="3" t="s">
        <v>7</v>
      </c>
      <c r="C39" s="1" t="s">
        <v>8</v>
      </c>
      <c r="D39" s="1">
        <v>173</v>
      </c>
      <c r="E39" s="2">
        <v>43533</v>
      </c>
      <c r="F39" s="1">
        <v>297</v>
      </c>
    </row>
    <row r="40" spans="1:6">
      <c r="A40" s="1" t="s">
        <v>9</v>
      </c>
      <c r="B40" s="3" t="s">
        <v>10</v>
      </c>
      <c r="C40" s="1" t="s">
        <v>8</v>
      </c>
      <c r="D40" s="1">
        <v>39</v>
      </c>
      <c r="E40" s="2">
        <v>43533</v>
      </c>
      <c r="F40" s="1">
        <v>144</v>
      </c>
    </row>
    <row r="41" spans="1:6">
      <c r="A41" s="1" t="s">
        <v>37</v>
      </c>
      <c r="B41" s="3" t="s">
        <v>38</v>
      </c>
      <c r="C41" s="1" t="s">
        <v>13</v>
      </c>
      <c r="D41" s="1">
        <v>182</v>
      </c>
      <c r="E41" s="2">
        <v>43533</v>
      </c>
      <c r="F41" s="1">
        <v>224</v>
      </c>
    </row>
    <row r="42" spans="1:6">
      <c r="A42" s="1" t="s">
        <v>39</v>
      </c>
      <c r="B42" s="3" t="s">
        <v>40</v>
      </c>
      <c r="C42" s="1" t="s">
        <v>41</v>
      </c>
      <c r="D42" s="1">
        <v>73</v>
      </c>
      <c r="E42" s="2">
        <v>43736</v>
      </c>
      <c r="F42" s="1">
        <v>144</v>
      </c>
    </row>
    <row r="43" spans="1:6">
      <c r="A43" s="1" t="s">
        <v>47</v>
      </c>
      <c r="B43" s="3" t="s">
        <v>48</v>
      </c>
      <c r="C43" s="1" t="s">
        <v>49</v>
      </c>
      <c r="D43" s="1">
        <v>45</v>
      </c>
      <c r="E43" s="2">
        <v>43533</v>
      </c>
      <c r="F43" s="1">
        <v>139</v>
      </c>
    </row>
    <row r="44" spans="1:6">
      <c r="A44" s="1" t="s">
        <v>62</v>
      </c>
      <c r="B44" s="3" t="s">
        <v>63</v>
      </c>
      <c r="C44" s="1" t="s">
        <v>64</v>
      </c>
      <c r="D44" s="1">
        <v>164</v>
      </c>
      <c r="E44" s="2">
        <v>43736</v>
      </c>
      <c r="F44" s="1">
        <v>268</v>
      </c>
    </row>
    <row r="45" spans="1:6">
      <c r="A45" s="1" t="s">
        <v>65</v>
      </c>
      <c r="B45" s="3" t="s">
        <v>66</v>
      </c>
      <c r="C45" s="1" t="s">
        <v>25</v>
      </c>
      <c r="D45" s="1">
        <v>103</v>
      </c>
      <c r="E45" s="2">
        <v>43533</v>
      </c>
      <c r="F45" s="1">
        <v>89</v>
      </c>
    </row>
    <row r="46" spans="1:6">
      <c r="A46" s="1" t="s">
        <v>73</v>
      </c>
      <c r="B46" s="3" t="s">
        <v>74</v>
      </c>
      <c r="C46" s="1" t="s">
        <v>75</v>
      </c>
      <c r="D46" s="1">
        <v>56</v>
      </c>
      <c r="E46" s="2">
        <v>43736</v>
      </c>
      <c r="F46" s="1">
        <v>129</v>
      </c>
    </row>
    <row r="47" spans="1:6">
      <c r="A47" s="1" t="s">
        <v>80</v>
      </c>
      <c r="B47" s="3" t="s">
        <v>81</v>
      </c>
      <c r="C47" s="1" t="s">
        <v>82</v>
      </c>
      <c r="D47" s="1">
        <v>88</v>
      </c>
      <c r="E47" s="2">
        <v>42438</v>
      </c>
      <c r="F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B4" sqref="B4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6">
        <v>150</v>
      </c>
    </row>
    <row r="6" spans="2:4">
      <c r="B6" s="7" t="s">
        <v>86</v>
      </c>
      <c r="C6" s="8">
        <v>42</v>
      </c>
      <c r="D6" s="26">
        <v>190</v>
      </c>
    </row>
    <row r="7" spans="2:4">
      <c r="B7" s="7" t="s">
        <v>48</v>
      </c>
      <c r="C7" s="8">
        <v>45</v>
      </c>
      <c r="D7" s="26">
        <v>139</v>
      </c>
    </row>
    <row r="8" spans="2:4">
      <c r="B8" s="7" t="s">
        <v>89</v>
      </c>
      <c r="C8" s="8">
        <v>159</v>
      </c>
      <c r="D8" s="26">
        <v>124</v>
      </c>
    </row>
    <row r="9" spans="2:4">
      <c r="B9" s="7" t="s">
        <v>90</v>
      </c>
      <c r="C9" s="8">
        <v>54</v>
      </c>
      <c r="D9" s="26">
        <v>129</v>
      </c>
    </row>
    <row r="10" spans="2:4">
      <c r="B10" s="7" t="s">
        <v>24</v>
      </c>
      <c r="C10" s="8">
        <v>120</v>
      </c>
      <c r="D10" s="26">
        <v>297</v>
      </c>
    </row>
    <row r="11" spans="2:4">
      <c r="B11" s="7" t="s">
        <v>91</v>
      </c>
      <c r="C11" s="8">
        <v>111</v>
      </c>
      <c r="D11" s="26">
        <v>268</v>
      </c>
    </row>
    <row r="12" spans="2:4">
      <c r="B12" s="7" t="s">
        <v>92</v>
      </c>
      <c r="C12" s="8">
        <v>4996</v>
      </c>
      <c r="D12" s="26">
        <v>118</v>
      </c>
    </row>
    <row r="13" spans="2:4">
      <c r="B13" s="7" t="s">
        <v>93</v>
      </c>
      <c r="C13" s="8">
        <v>15459</v>
      </c>
      <c r="D13" s="26">
        <v>134</v>
      </c>
    </row>
    <row r="14" spans="2:4">
      <c r="B14" s="7" t="s">
        <v>94</v>
      </c>
      <c r="C14" s="8">
        <v>448</v>
      </c>
      <c r="D14" s="26">
        <v>89</v>
      </c>
    </row>
    <row r="15" spans="2:4">
      <c r="B15" s="7" t="s">
        <v>77</v>
      </c>
      <c r="C15" s="8">
        <v>114</v>
      </c>
      <c r="D15" s="26">
        <v>118</v>
      </c>
    </row>
    <row r="16" spans="2:4">
      <c r="B16" s="7" t="s">
        <v>95</v>
      </c>
      <c r="C16" s="8">
        <v>441</v>
      </c>
      <c r="D16" s="26">
        <v>151</v>
      </c>
    </row>
    <row r="17" spans="2:4">
      <c r="B17" s="7" t="s">
        <v>96</v>
      </c>
      <c r="C17" s="8">
        <v>51</v>
      </c>
      <c r="D17" s="26">
        <v>89</v>
      </c>
    </row>
    <row r="18" spans="2:4">
      <c r="B18" s="7" t="s">
        <v>51</v>
      </c>
      <c r="C18" s="8">
        <v>82</v>
      </c>
      <c r="D18" s="26">
        <v>118</v>
      </c>
    </row>
    <row r="19" spans="2:4">
      <c r="B19" s="7" t="s">
        <v>97</v>
      </c>
      <c r="C19" s="8">
        <v>165</v>
      </c>
      <c r="D19" s="26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7" workbookViewId="0">
      <selection activeCell="F32" sqref="F32:H35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45" t="str">
        <f>IF(LEFT(C3,2)=LEFT(D3,2),SUBSTITUTE(C3,"","★",1),C3)</f>
        <v>건웅 로딘정 100mg</v>
      </c>
      <c r="F3" s="10">
        <v>178000</v>
      </c>
      <c r="G3" s="1">
        <v>115</v>
      </c>
      <c r="H3" s="11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45" t="str">
        <f t="shared" ref="E4:E28" si="0">IF(LEFT(C4,2)=LEFT(D4,2),SUBSTITUTE(C4,"","★",1),C4)</f>
        <v>국제 구루메포민정 250mg</v>
      </c>
      <c r="F4" s="10">
        <v>59000</v>
      </c>
      <c r="G4" s="1">
        <v>129</v>
      </c>
      <c r="H4" s="11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45" t="str">
        <f t="shared" si="0"/>
        <v>경인 염화리소짐정 90mg</v>
      </c>
      <c r="F5" s="10">
        <v>52000</v>
      </c>
      <c r="G5" s="1">
        <v>118</v>
      </c>
      <c r="H5" s="11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45" t="str">
        <f t="shared" si="0"/>
        <v>경인 파모티딘정 40mg</v>
      </c>
      <c r="F6" s="10">
        <v>119000</v>
      </c>
      <c r="G6" s="1">
        <v>89</v>
      </c>
      <c r="H6" s="11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45" t="str">
        <f t="shared" si="0"/>
        <v>극동 테녹시캄정 20mg</v>
      </c>
      <c r="F7" s="10">
        <v>312000</v>
      </c>
      <c r="G7" s="1">
        <v>89</v>
      </c>
      <c r="H7" s="11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45" t="str">
        <f t="shared" si="0"/>
        <v>아시클로버정 200mg</v>
      </c>
      <c r="F8" s="10">
        <v>458000</v>
      </c>
      <c r="G8" s="1">
        <v>118</v>
      </c>
      <c r="H8" s="11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45" t="str">
        <f t="shared" si="0"/>
        <v>파모티딘정 20mg</v>
      </c>
      <c r="F9" s="10">
        <v>39000</v>
      </c>
      <c r="G9" s="1" t="s">
        <v>115</v>
      </c>
      <c r="H9" s="11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45" t="str">
        <f t="shared" si="0"/>
        <v>국제 각시원정 10mg</v>
      </c>
      <c r="F10" s="10">
        <v>42000</v>
      </c>
      <c r="G10" s="1">
        <v>190</v>
      </c>
      <c r="H10" s="11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45" t="str">
        <f t="shared" si="0"/>
        <v>염화리소짐정 90mg</v>
      </c>
      <c r="F11" s="10">
        <v>62000</v>
      </c>
      <c r="G11" s="1">
        <v>105</v>
      </c>
      <c r="H11" s="11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45" t="str">
        <f t="shared" si="0"/>
        <v>아테놀올정 100mg</v>
      </c>
      <c r="F12" s="10">
        <v>155000</v>
      </c>
      <c r="G12" s="1">
        <v>103</v>
      </c>
      <c r="H12" s="11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45" t="str">
        <f t="shared" si="0"/>
        <v>프로치온아미드정 250mg</v>
      </c>
      <c r="F13" s="10">
        <v>80000</v>
      </c>
      <c r="G13" s="1">
        <v>139</v>
      </c>
      <c r="H13" s="11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45" t="str">
        <f t="shared" si="0"/>
        <v>노플록사신정 100mg</v>
      </c>
      <c r="F14" s="10">
        <v>125000</v>
      </c>
      <c r="G14" s="1">
        <v>134</v>
      </c>
      <c r="H14" s="11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45" t="str">
        <f t="shared" si="0"/>
        <v>딜티아젬서방정 30mg</v>
      </c>
      <c r="F15" s="10">
        <v>53000</v>
      </c>
      <c r="G15" s="1">
        <v>151</v>
      </c>
      <c r="H15" s="11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45" t="str">
        <f t="shared" si="0"/>
        <v>로딘정 200mg</v>
      </c>
      <c r="F16" s="10">
        <v>235000</v>
      </c>
      <c r="G16" s="1">
        <v>151</v>
      </c>
      <c r="H16" s="11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45" t="str">
        <f t="shared" si="0"/>
        <v>염산라니티딘정 300mg</v>
      </c>
      <c r="F17" s="10">
        <v>242000</v>
      </c>
      <c r="G17" s="1">
        <v>115</v>
      </c>
      <c r="H17" s="11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45" t="str">
        <f t="shared" si="0"/>
        <v>딜티아젬서방정 90mg</v>
      </c>
      <c r="F18" s="10">
        <v>159000</v>
      </c>
      <c r="G18" s="1">
        <v>124</v>
      </c>
      <c r="H18" s="11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45" t="str">
        <f t="shared" si="0"/>
        <v>간필정 20mg</v>
      </c>
      <c r="F19" s="10">
        <v>161000</v>
      </c>
      <c r="G19" s="1">
        <v>126</v>
      </c>
      <c r="H19" s="11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45" t="str">
        <f t="shared" si="0"/>
        <v>국제 니페디핀연질캅셀 10mg</v>
      </c>
      <c r="F20" s="10">
        <v>111000</v>
      </c>
      <c r="G20" s="1">
        <v>268</v>
      </c>
      <c r="H20" s="11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45" t="str">
        <f t="shared" si="0"/>
        <v>가티링정 150mg</v>
      </c>
      <c r="F21" s="10" t="s">
        <v>139</v>
      </c>
      <c r="G21" s="1"/>
      <c r="H21" s="11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45" t="str">
        <f t="shared" si="0"/>
        <v>국제 가티링정 300mg</v>
      </c>
      <c r="F22" s="10">
        <v>243000</v>
      </c>
      <c r="G22" s="1">
        <v>164</v>
      </c>
      <c r="H22" s="11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45" t="str">
        <f t="shared" si="0"/>
        <v>구루메포민정 500mg</v>
      </c>
      <c r="F23" s="10">
        <v>70000</v>
      </c>
      <c r="G23" s="1">
        <v>288</v>
      </c>
      <c r="H23" s="11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45" t="str">
        <f t="shared" si="0"/>
        <v>민중게로비솔주 10mg</v>
      </c>
      <c r="F24" s="10">
        <v>69710</v>
      </c>
      <c r="G24" s="1">
        <v>124</v>
      </c>
      <c r="H24" s="11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45" t="str">
        <f t="shared" si="0"/>
        <v>경인 파모티딘정 20mg</v>
      </c>
      <c r="F25" s="10">
        <v>66000</v>
      </c>
      <c r="G25" s="1">
        <v>118</v>
      </c>
      <c r="H25" s="11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45" t="str">
        <f t="shared" si="0"/>
        <v>건웅 미크로노마이신주사 60mg</v>
      </c>
      <c r="F26" s="10">
        <v>15790</v>
      </c>
      <c r="G26" s="1" t="s">
        <v>115</v>
      </c>
      <c r="H26" s="11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45" t="str">
        <f t="shared" si="0"/>
        <v>아테놀올정 50mg</v>
      </c>
      <c r="F27" s="10">
        <v>10300</v>
      </c>
      <c r="G27" s="1">
        <v>89</v>
      </c>
      <c r="H27" s="11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45" t="str">
        <f t="shared" si="0"/>
        <v>나릴정 50mg</v>
      </c>
      <c r="F28" s="10" t="s">
        <v>139</v>
      </c>
      <c r="G28" s="1"/>
      <c r="H28" s="11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6" t="str">
        <f>VLOOKUP(MIN(B3:B28),B3:I28,2,FALSE)</f>
        <v>건웅 미크로노마이신주사 60mg</v>
      </c>
      <c r="B32" s="47"/>
      <c r="C32" s="48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F3" sqref="F3"/>
    </sheetView>
  </sheetViews>
  <sheetFormatPr defaultRowHeight="16.5"/>
  <cols>
    <col min="1" max="1" width="11" bestFit="1" customWidth="1"/>
    <col min="2" max="7" width="16.375" bestFit="1" customWidth="1"/>
    <col min="8" max="11" width="15.25" bestFit="1" customWidth="1"/>
  </cols>
  <sheetData>
    <row r="2" spans="1:7">
      <c r="B2" s="27" t="s">
        <v>198</v>
      </c>
      <c r="C2" s="27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7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8"/>
      <c r="C5" s="28"/>
      <c r="D5" s="28"/>
      <c r="E5" s="28"/>
      <c r="F5" s="28">
        <v>127.5</v>
      </c>
      <c r="G5" s="28">
        <v>348</v>
      </c>
    </row>
    <row r="6" spans="1:7">
      <c r="A6" t="s">
        <v>82</v>
      </c>
      <c r="B6" s="28">
        <v>187.33333333333334</v>
      </c>
      <c r="C6" s="28">
        <v>145</v>
      </c>
      <c r="D6" s="28">
        <v>185.25</v>
      </c>
      <c r="E6" s="28">
        <v>133.75</v>
      </c>
      <c r="F6" s="28">
        <v>191.5</v>
      </c>
      <c r="G6" s="28">
        <v>137</v>
      </c>
    </row>
    <row r="7" spans="1:7">
      <c r="A7" t="s">
        <v>193</v>
      </c>
      <c r="B7" s="28">
        <v>109.83333333333333</v>
      </c>
      <c r="C7" s="28">
        <v>1207.5</v>
      </c>
      <c r="D7" s="28">
        <v>84</v>
      </c>
      <c r="E7" s="28">
        <v>265.33333333333331</v>
      </c>
      <c r="F7" s="28">
        <v>106.25</v>
      </c>
      <c r="G7" s="28">
        <v>3745.75</v>
      </c>
    </row>
    <row r="8" spans="1:7">
      <c r="A8" t="s">
        <v>192</v>
      </c>
      <c r="B8" s="28"/>
      <c r="C8" s="28"/>
      <c r="D8" s="28">
        <v>134</v>
      </c>
      <c r="E8" s="28">
        <v>334</v>
      </c>
      <c r="F8" s="28"/>
      <c r="G8" s="28"/>
    </row>
    <row r="9" spans="1:7">
      <c r="A9" t="s">
        <v>36</v>
      </c>
      <c r="B9" s="28">
        <v>153.57142857142858</v>
      </c>
      <c r="C9" s="28">
        <v>3055.4285714285716</v>
      </c>
      <c r="D9" s="28">
        <v>128.66666666666666</v>
      </c>
      <c r="E9" s="28">
        <v>60.333333333333336</v>
      </c>
      <c r="F9" s="28">
        <v>163.6</v>
      </c>
      <c r="G9" s="28">
        <v>176.6</v>
      </c>
    </row>
    <row r="10" spans="1:7">
      <c r="A10" t="s">
        <v>69</v>
      </c>
      <c r="B10" s="28"/>
      <c r="C10" s="28"/>
      <c r="D10" s="28">
        <v>151</v>
      </c>
      <c r="E10" s="28">
        <v>709</v>
      </c>
      <c r="F10" s="28"/>
      <c r="G10" s="28"/>
    </row>
    <row r="11" spans="1:7">
      <c r="A11" t="s">
        <v>30</v>
      </c>
      <c r="B11" s="28">
        <v>167.5</v>
      </c>
      <c r="C11" s="28">
        <v>256.66666666666669</v>
      </c>
      <c r="D11" s="28">
        <v>126</v>
      </c>
      <c r="E11" s="28">
        <v>50.75</v>
      </c>
      <c r="F11" s="28">
        <v>184.4</v>
      </c>
      <c r="G11" s="28">
        <v>255.8</v>
      </c>
    </row>
    <row r="12" spans="1:7">
      <c r="A12" t="s">
        <v>25</v>
      </c>
      <c r="B12" s="28">
        <v>116.8</v>
      </c>
      <c r="C12" s="28">
        <v>388.2</v>
      </c>
      <c r="D12" s="28">
        <v>146.85714285714286</v>
      </c>
      <c r="E12" s="28">
        <v>3078.8571428571427</v>
      </c>
      <c r="F12" s="28">
        <v>205.2</v>
      </c>
      <c r="G12" s="28">
        <v>680.4</v>
      </c>
    </row>
    <row r="13" spans="1:7">
      <c r="A13" t="s">
        <v>13</v>
      </c>
      <c r="B13" s="28"/>
      <c r="C13" s="28"/>
      <c r="D13" s="28">
        <v>224</v>
      </c>
      <c r="E13" s="28">
        <v>182</v>
      </c>
      <c r="F13" s="28"/>
      <c r="G13" s="28"/>
    </row>
    <row r="14" spans="1:7">
      <c r="A14" t="s">
        <v>8</v>
      </c>
      <c r="B14" s="28">
        <v>163.23076923076923</v>
      </c>
      <c r="C14" s="28">
        <v>570.38461538461536</v>
      </c>
      <c r="D14" s="28">
        <v>154.1</v>
      </c>
      <c r="E14" s="28">
        <v>526</v>
      </c>
      <c r="F14" s="28">
        <v>128.6</v>
      </c>
      <c r="G14" s="28">
        <v>349.2</v>
      </c>
    </row>
    <row r="15" spans="1:7">
      <c r="A15" t="s">
        <v>194</v>
      </c>
      <c r="B15" s="28">
        <v>150.17500000000001</v>
      </c>
      <c r="C15" s="28">
        <v>999.1</v>
      </c>
      <c r="D15" s="28">
        <v>145.91176470588235</v>
      </c>
      <c r="E15" s="28">
        <v>875.05882352941171</v>
      </c>
      <c r="F15" s="28">
        <v>155</v>
      </c>
      <c r="G15" s="28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FA99-1672-4196-AD81-D201BB3621CD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3" t="s">
        <v>207</v>
      </c>
      <c r="C2" s="34"/>
      <c r="D2" s="40"/>
      <c r="E2" s="40"/>
      <c r="F2" s="40"/>
    </row>
    <row r="3" spans="2:6" collapsed="1">
      <c r="B3" s="32"/>
      <c r="C3" s="32"/>
      <c r="D3" s="41" t="s">
        <v>209</v>
      </c>
      <c r="E3" s="41" t="s">
        <v>204</v>
      </c>
      <c r="F3" s="41" t="s">
        <v>205</v>
      </c>
    </row>
    <row r="4" spans="2:6" ht="40.5" hidden="1" outlineLevel="1">
      <c r="B4" s="36"/>
      <c r="C4" s="36"/>
      <c r="D4" s="29"/>
      <c r="E4" s="43"/>
      <c r="F4" s="43" t="s">
        <v>206</v>
      </c>
    </row>
    <row r="5" spans="2:6">
      <c r="B5" s="37" t="s">
        <v>208</v>
      </c>
      <c r="C5" s="38"/>
      <c r="D5" s="35"/>
      <c r="E5" s="35"/>
      <c r="F5" s="35"/>
    </row>
    <row r="6" spans="2:6" outlineLevel="1">
      <c r="B6" s="36"/>
      <c r="C6" s="36" t="s">
        <v>202</v>
      </c>
      <c r="D6" s="30">
        <v>-0.1</v>
      </c>
      <c r="E6" s="42">
        <v>0.15</v>
      </c>
      <c r="F6" s="42">
        <v>-0.1</v>
      </c>
    </row>
    <row r="7" spans="2:6">
      <c r="B7" s="37" t="s">
        <v>210</v>
      </c>
      <c r="C7" s="38"/>
      <c r="D7" s="35"/>
      <c r="E7" s="35"/>
      <c r="F7" s="35"/>
    </row>
    <row r="8" spans="2:6" ht="17.25" outlineLevel="1" thickBot="1">
      <c r="B8" s="39"/>
      <c r="C8" s="39" t="s">
        <v>203</v>
      </c>
      <c r="D8" s="31">
        <v>5541800</v>
      </c>
      <c r="E8" s="31">
        <v>4282300</v>
      </c>
      <c r="F8" s="31">
        <v>5541800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-0.1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5541800</v>
      </c>
    </row>
    <row r="5" spans="1:7">
      <c r="A5" s="1" t="s">
        <v>9</v>
      </c>
      <c r="B5" s="3" t="s">
        <v>156</v>
      </c>
      <c r="C5" s="1" t="s">
        <v>8</v>
      </c>
      <c r="D5" s="10">
        <v>39000</v>
      </c>
      <c r="E5" s="1">
        <v>12</v>
      </c>
      <c r="F5" s="1" t="s">
        <v>157</v>
      </c>
      <c r="G5" s="10">
        <f>D5*E5*(1-$G$2)</f>
        <v>514800.00000000006</v>
      </c>
    </row>
    <row r="6" spans="1:7">
      <c r="A6" s="1" t="s">
        <v>85</v>
      </c>
      <c r="B6" s="3" t="s">
        <v>86</v>
      </c>
      <c r="C6" s="1" t="s">
        <v>36</v>
      </c>
      <c r="D6" s="10">
        <v>42000</v>
      </c>
      <c r="E6" s="1">
        <v>23</v>
      </c>
      <c r="F6" s="1" t="s">
        <v>158</v>
      </c>
      <c r="G6" s="10">
        <f>D6*E6*(1-$G$2)</f>
        <v>1062600</v>
      </c>
    </row>
    <row r="7" spans="1:7">
      <c r="A7" s="1" t="s">
        <v>117</v>
      </c>
      <c r="B7" s="3" t="s">
        <v>161</v>
      </c>
      <c r="C7" s="1" t="s">
        <v>119</v>
      </c>
      <c r="D7" s="10">
        <v>62000</v>
      </c>
      <c r="E7" s="1">
        <v>15</v>
      </c>
      <c r="F7" s="1" t="s">
        <v>157</v>
      </c>
      <c r="G7" s="10">
        <f>D7*E7*(1-$G$2)</f>
        <v>1023000.0000000001</v>
      </c>
    </row>
    <row r="8" spans="1:7">
      <c r="A8" s="1" t="s">
        <v>120</v>
      </c>
      <c r="B8" s="3" t="s">
        <v>162</v>
      </c>
      <c r="C8" s="1" t="s">
        <v>25</v>
      </c>
      <c r="D8" s="10">
        <v>155000</v>
      </c>
      <c r="E8" s="1">
        <v>42</v>
      </c>
      <c r="F8" s="1" t="s">
        <v>159</v>
      </c>
      <c r="G8" s="10">
        <f>D8*E8*(1-$G$2)</f>
        <v>7161000.0000000009</v>
      </c>
    </row>
  </sheetData>
  <scenarios current="0" show="0" sqref="G4">
    <scenario name="할인율 증가" locked="1" count="1" user="고도영">
      <inputCells r="G2" val="0.15" numFmtId="9"/>
    </scenario>
    <scenario name="할인율 감소" locked="1" count="1" user="고도영" comment="만든 사람 고도영 날짜 2024-08-25">
      <inputCells r="G2" val="-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27A6B5E7-AEF9-4353-8F52-116BFA39C7D5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M16" sqref="M16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0">
        <v>14300</v>
      </c>
      <c r="D3" s="10">
        <v>13585</v>
      </c>
      <c r="E3" s="1">
        <v>95</v>
      </c>
    </row>
    <row r="4" spans="2:5">
      <c r="B4" s="1" t="s">
        <v>33</v>
      </c>
      <c r="C4" s="10">
        <v>10900</v>
      </c>
      <c r="D4" s="10">
        <v>11445</v>
      </c>
      <c r="E4" s="1">
        <v>105</v>
      </c>
    </row>
    <row r="5" spans="2:5">
      <c r="B5" s="1" t="s">
        <v>87</v>
      </c>
      <c r="C5" s="10">
        <v>18000</v>
      </c>
      <c r="D5" s="10">
        <v>27000</v>
      </c>
      <c r="E5" s="1">
        <v>150</v>
      </c>
    </row>
    <row r="6" spans="2:5">
      <c r="B6" s="1" t="s">
        <v>19</v>
      </c>
      <c r="C6" s="10">
        <v>13200</v>
      </c>
      <c r="D6" s="10">
        <v>11220</v>
      </c>
      <c r="E6" s="1">
        <v>85</v>
      </c>
    </row>
    <row r="7" spans="2:5">
      <c r="B7" s="1" t="s">
        <v>13</v>
      </c>
      <c r="C7" s="10">
        <v>10900</v>
      </c>
      <c r="D7" s="10">
        <v>9483</v>
      </c>
      <c r="E7" s="1">
        <v>87</v>
      </c>
    </row>
    <row r="8" spans="2:5">
      <c r="B8" s="1" t="s">
        <v>16</v>
      </c>
      <c r="C8" s="10">
        <v>11000</v>
      </c>
      <c r="D8" s="10">
        <v>20350</v>
      </c>
      <c r="E8" s="1">
        <v>185</v>
      </c>
    </row>
    <row r="9" spans="2:5">
      <c r="B9" s="1" t="s">
        <v>25</v>
      </c>
      <c r="C9" s="10">
        <v>28200</v>
      </c>
      <c r="D9" s="10">
        <v>33840</v>
      </c>
      <c r="E9" s="1">
        <v>120</v>
      </c>
    </row>
    <row r="10" spans="2:5">
      <c r="B10" s="1" t="s">
        <v>30</v>
      </c>
      <c r="C10" s="10">
        <v>11700</v>
      </c>
      <c r="D10" s="10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L10" sqref="L10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4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4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4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4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4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4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4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4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진영 고</cp:lastModifiedBy>
  <dcterms:created xsi:type="dcterms:W3CDTF">2023-08-09T00:13:15Z</dcterms:created>
  <dcterms:modified xsi:type="dcterms:W3CDTF">2024-08-25T11:38:34Z</dcterms:modified>
</cp:coreProperties>
</file>