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n5\OneDrive - inu.ac.kr\바탕 화면\02 최신기출유형\06회\"/>
    </mc:Choice>
  </mc:AlternateContent>
  <xr:revisionPtr revIDLastSave="0" documentId="13_ncr:1_{C172650F-B26D-4F25-B6F3-3E9B211A9294}" xr6:coauthVersionLast="47" xr6:coauthVersionMax="47" xr10:uidLastSave="{00000000-0000-0000-0000-000000000000}"/>
  <bookViews>
    <workbookView xWindow="-98" yWindow="-98" windowWidth="21795" windowHeight="12975" firstSheet="3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24" i="3" a="1"/>
  <c r="I4" i="3" a="1"/>
  <c r="I10" i="3" a="1"/>
  <c r="I16" i="3" a="1"/>
  <c r="I22" i="3" a="1"/>
  <c r="I19" i="3" a="1"/>
  <c r="I14" i="3" a="1"/>
  <c r="I15" i="3" a="1"/>
  <c r="I5" i="3" a="1"/>
  <c r="I11" i="3" a="1"/>
  <c r="I17" i="3" a="1"/>
  <c r="I23" i="3" a="1"/>
  <c r="I13" i="3" a="1"/>
  <c r="I9" i="3" a="1"/>
  <c r="I6" i="3" a="1"/>
  <c r="I12" i="3" a="1"/>
  <c r="I18" i="3" a="1"/>
  <c r="I20" i="3" a="1"/>
  <c r="I21" i="3" a="1"/>
  <c r="I7" i="3" a="1"/>
  <c r="I8" i="3" a="1"/>
  <c r="I28" i="3" a="1"/>
  <c r="I26" i="3" a="1"/>
  <c r="I25" i="3" a="1"/>
  <c r="I27" i="3" a="1"/>
  <c r="I3" i="3" a="1"/>
  <c r="I24" i="3" l="1"/>
  <c r="I8" i="3"/>
  <c r="I7" i="3"/>
  <c r="I21" i="3"/>
  <c r="I20" i="3"/>
  <c r="I18" i="3"/>
  <c r="I12" i="3"/>
  <c r="I6" i="3"/>
  <c r="I9" i="3"/>
  <c r="I13" i="3"/>
  <c r="I23" i="3"/>
  <c r="I17" i="3"/>
  <c r="I11" i="3"/>
  <c r="I5" i="3"/>
  <c r="I15" i="3"/>
  <c r="I14" i="3"/>
  <c r="I19" i="3"/>
  <c r="I22" i="3"/>
  <c r="I16" i="3"/>
  <c r="I10" i="3"/>
  <c r="I4" i="3"/>
  <c r="I27" i="3"/>
  <c r="I25" i="3"/>
  <c r="I26" i="3"/>
  <c r="I28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721B66-366F-4F23-B56A-9A9D72032C0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E64E93A-5447-4284-A209-064306751DD3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seon5\OneDrive - inu.ac.kr\바탕 화면\02 최신기출유형\06회\판매정보.txt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<sst xmlns="http://schemas.openxmlformats.org/spreadsheetml/2006/main" count="389" uniqueCount="206">
  <si>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</si>
  <si>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</si>
  <si>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</si>
  <si>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</si>
  <si>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</si>
  <si>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</si>
  <si>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</si>
  <si>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</si>
  <si>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</si>
  <si>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</si>
  <si>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</si>
  <si>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</si>
  <si>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</si>
  <si>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</si>
  <si>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</si>
  <si>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</si>
  <si>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</si>
  <si>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</si>
  <si>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</si>
  <si>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</si>
  <si>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</si>
  <si>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</si>
  <si>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</si>
  <si>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</si>
  <si>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</si>
  <si>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</si>
  <si>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</si>
  <si>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</si>
  <si>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</si>
  <si>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</si>
  <si>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</si>
  <si>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</si>
  <si>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</si>
  <si>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</si>
  <si>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</si>
  <si>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</si>
  <si>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</si>
  <si>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</si>
  <si>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</si>
  <si>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</si>
  <si>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</si>
  <si>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</si>
  <si>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</si>
  <si>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</si>
  <si>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</si>
  <si>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</si>
  <si>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</si>
  <si>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</si>
  <si>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</si>
  <si>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</si>
  <si>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</si>
  <si>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</si>
  <si>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</si>
  <si>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</si>
  <si>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</si>
  <si>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</si>
  <si>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</si>
  <si>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</si>
  <si>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</si>
  <si>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</si>
  <si>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</si>
  <si>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</si>
  <si>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</si>
  <si>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</si>
  <si>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</si>
  <si>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</si>
  <si>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</si>
  <si>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</si>
  <si>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</si>
  <si>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</si>
  <si>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</si>
  <si>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</si>
  <si>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</si>
  <si>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</si>
  <si>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</si>
  <si>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</si>
  <si>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</si>
  <si>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</si>
  <si>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</si>
  <si>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</si>
  <si>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</si>
  <si>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</si>
  <si>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</si>
  <si>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</si>
  <si>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</si>
  <si>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</si>
  <si>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</si>
  <si>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</si>
  <si>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</si>
  <si>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</si>
  <si>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</si>
  <si>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</si>
  <si>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</si>
  <si>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</si>
  <si>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</si>
  <si>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</si>
  <si>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</si>
  <si>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</si>
  <si>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</si>
  <si>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</si>
  <si>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</si>
  <si>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</si>
  <si>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</si>
  <si>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</si>
  <si>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</si>
  <si>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</si>
  <si>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</si>
  <si>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</si>
  <si>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</si>
  <si>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</si>
  <si>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</si>
  <si>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</si>
  <si>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</si>
  <si>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</si>
  <si>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</si>
  <si>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</si>
  <si>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</si>
  <si>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</si>
  <si>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</si>
  <si>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</si>
  <si>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</si>
  <si>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</si>
  <si>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</si>
  <si>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</si>
  <si>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</si>
  <si>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</si>
  <si>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</si>
  <si>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</si>
  <si>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</si>
  <si>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</si>
  <si>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</si>
  <si>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</si>
  <si>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</si>
  <si>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</si>
  <si>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</si>
  <si>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</si>
  <si>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</si>
  <si>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</si>
  <si>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</si>
  <si>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</si>
  <si>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</si>
  <si>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</si>
  <si>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</si>
  <si>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</si>
  <si>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</si>
  <si>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</si>
  <si>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</si>
  <si>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</si>
  <si>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</si>
  <si>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</si>
  <si>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</si>
  <si>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</si>
  <si>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</si>
  <si>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</si>
  <si>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</si>
  <si>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</si>
  <si>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</si>
  <si>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</si>
  <si>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</si>
  <si>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</si>
  <si>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</si>
  <si>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</si>
  <si>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</si>
  <si>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</si>
  <si>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</si>
  <si>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</si>
  <si>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</si>
  <si>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</si>
  <si>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</si>
  <si>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</si>
  <si>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</si>
  <si>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</si>
  <si>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</si>
  <si>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</si>
  <si>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</si>
  <si>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</si>
  <si>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</si>
  <si>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</si>
  <si>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</si>
  <si>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</si>
  <si>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</si>
  <si>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</si>
  <si>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</si>
  <si>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</si>
  <si>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</si>
  <si>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</si>
  <si>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</si>
  <si>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</si>
  <si>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</si>
  <si>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</si>
  <si>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</si>
  <si>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</si>
  <si>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</si>
  <si>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</si>
  <si>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</si>
  <si>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</si>
  <si>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</si>
  <si>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</si>
  <si>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</si>
  <si>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</si>
  <si>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</si>
  <si>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</si>
  <si>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평균: 단가</t>
  </si>
  <si>
    <t>평균: 실적</t>
  </si>
  <si>
    <t>등록일자(연도)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</si>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</sst>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0;&quot;반품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Protection="1">
      <alignment vertical="center"/>
    </xf>
    <xf numFmtId="0" fontId="0" fillId="0" borderId="4" xfId="0" applyBorder="1" applyProtection="1">
      <alignment vertical="center"/>
      <protection locked="0"/>
    </xf>
    <xf numFmtId="177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1-4E31-A174-1F2F2F4B0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18688"/>
        <c:axId val="14152732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41527328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518688"/>
        <c:crosses val="max"/>
        <c:crossBetween val="between"/>
      </c:valAx>
      <c:catAx>
        <c:axId val="14151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52732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3" name="사각형: 빗면 2">
          <a:extLst>
            <a:ext uri="{FF2B5EF4-FFF2-40B4-BE49-F238E27FC236}">
              <a16:creationId xmlns:a16="http://schemas.microsoft.com/office/drawing/2014/main" id="{ACC7F2D4-C492-19AB-0505-60881AC58D0C}"/>
            </a:ext>
          </a:extLst>
        </xdr:cNvPr>
        <xdr:cNvSpPr/>
      </xdr:nvSpPr>
      <xdr:spPr>
        <a:xfrm>
          <a:off x="2447925" y="2357438"/>
          <a:ext cx="9620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BD58A568-63A7-FEC6-8A33-4C7D8EF26C68}"/>
            </a:ext>
          </a:extLst>
        </xdr:cNvPr>
        <xdr:cNvSpPr/>
      </xdr:nvSpPr>
      <xdr:spPr>
        <a:xfrm>
          <a:off x="3409950" y="2357438"/>
          <a:ext cx="10096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최선재" refreshedDate="45755.675187384259" backgroundQuery="1" createdVersion="8" refreshedVersion="8" minRefreshableVersion="3" recordCount="0" supportSubquery="1" supportAdvancedDrill="1" xr:uid="{0E57B915-35DD-4FDB-9719-559D51766A5A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524F78-76F3-4822-8001-CDBD5377C54B}" name="피벗 테이블2" cacheId="1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>
      <items count="4">
        <item x="0" e="0"/>
        <item x="1" e="0"/>
        <item x="2" e="0"/>
        <item t="default"/>
      </items>
    </pivotField>
    <pivotField dataField="1" compact="0" showAll="0"/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25" workbookViewId="0">
      <selection activeCell="B35" sqref="B35"/>
    </sheetView>
  </sheetViews>
  <sheetFormatPr defaultRowHeight="16.899999999999999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AND(MID(A3,4,1)&gt;="5",OR(MONTH(E3)=3,MONTH(E3)=9))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D5" sqref="D5:D19"/>
    </sheetView>
  </sheetViews>
  <sheetFormatPr defaultRowHeight="16.899999999999999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30" t="s">
        <v>88</v>
      </c>
      <c r="C5" s="7">
        <v>165</v>
      </c>
      <c r="D5" s="31">
        <v>150</v>
      </c>
    </row>
    <row r="6" spans="2:4">
      <c r="B6" s="30" t="s">
        <v>86</v>
      </c>
      <c r="C6" s="7">
        <v>42</v>
      </c>
      <c r="D6" s="31">
        <v>190</v>
      </c>
    </row>
    <row r="7" spans="2:4">
      <c r="B7" s="30" t="s">
        <v>48</v>
      </c>
      <c r="C7" s="7">
        <v>45</v>
      </c>
      <c r="D7" s="31">
        <v>139</v>
      </c>
    </row>
    <row r="8" spans="2:4">
      <c r="B8" s="30" t="s">
        <v>89</v>
      </c>
      <c r="C8" s="7">
        <v>159</v>
      </c>
      <c r="D8" s="31">
        <v>124</v>
      </c>
    </row>
    <row r="9" spans="2:4">
      <c r="B9" s="30" t="s">
        <v>90</v>
      </c>
      <c r="C9" s="7">
        <v>54</v>
      </c>
      <c r="D9" s="31">
        <v>129</v>
      </c>
    </row>
    <row r="10" spans="2:4">
      <c r="B10" s="30" t="s">
        <v>24</v>
      </c>
      <c r="C10" s="7">
        <v>120</v>
      </c>
      <c r="D10" s="31">
        <v>297</v>
      </c>
    </row>
    <row r="11" spans="2:4">
      <c r="B11" s="30" t="s">
        <v>91</v>
      </c>
      <c r="C11" s="7">
        <v>111</v>
      </c>
      <c r="D11" s="31">
        <v>268</v>
      </c>
    </row>
    <row r="12" spans="2:4">
      <c r="B12" s="30" t="s">
        <v>92</v>
      </c>
      <c r="C12" s="7">
        <v>4996</v>
      </c>
      <c r="D12" s="31">
        <v>118</v>
      </c>
    </row>
    <row r="13" spans="2:4">
      <c r="B13" s="30" t="s">
        <v>93</v>
      </c>
      <c r="C13" s="7">
        <v>15459</v>
      </c>
      <c r="D13" s="31">
        <v>134</v>
      </c>
    </row>
    <row r="14" spans="2:4">
      <c r="B14" s="30" t="s">
        <v>94</v>
      </c>
      <c r="C14" s="7">
        <v>448</v>
      </c>
      <c r="D14" s="31">
        <v>89</v>
      </c>
    </row>
    <row r="15" spans="2:4">
      <c r="B15" s="30" t="s">
        <v>77</v>
      </c>
      <c r="C15" s="7">
        <v>114</v>
      </c>
      <c r="D15" s="31">
        <v>118</v>
      </c>
    </row>
    <row r="16" spans="2:4">
      <c r="B16" s="30" t="s">
        <v>95</v>
      </c>
      <c r="C16" s="7">
        <v>441</v>
      </c>
      <c r="D16" s="31">
        <v>151</v>
      </c>
    </row>
    <row r="17" spans="2:4">
      <c r="B17" s="30" t="s">
        <v>96</v>
      </c>
      <c r="C17" s="7">
        <v>51</v>
      </c>
      <c r="D17" s="31">
        <v>89</v>
      </c>
    </row>
    <row r="18" spans="2:4">
      <c r="B18" s="30" t="s">
        <v>51</v>
      </c>
      <c r="C18" s="7">
        <v>82</v>
      </c>
      <c r="D18" s="31">
        <v>118</v>
      </c>
    </row>
    <row r="19" spans="2:4">
      <c r="B19" s="30" t="s">
        <v>97</v>
      </c>
      <c r="C19" s="7">
        <v>165</v>
      </c>
      <c r="D19" s="31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5" workbookViewId="0">
      <selection activeCell="F32" sqref="F32:H35"/>
    </sheetView>
  </sheetViews>
  <sheetFormatPr defaultRowHeight="16.899999999999999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8" t="s">
        <v>100</v>
      </c>
      <c r="F2" s="1" t="s">
        <v>3</v>
      </c>
      <c r="G2" s="1" t="s">
        <v>101</v>
      </c>
      <c r="H2" s="8" t="s">
        <v>102</v>
      </c>
      <c r="I2" s="8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9" t="str">
        <f>IF(LEFT(C3,2)=LEFT(D3,2),SUBSTITUTE(C3," ","★",1),C3)</f>
        <v>건웅★로딘정 100mg</v>
      </c>
      <c r="F3" s="10">
        <v>178000</v>
      </c>
      <c r="G3" s="1">
        <v>115</v>
      </c>
      <c r="H3" s="11" t="str">
        <f>IFERROR(TEXT(F3*G3,"#,##0원"),"")</f>
        <v>20,470,000원</v>
      </c>
      <c r="I3" s="1" t="str" cm="1">
        <f t="array" ref="I3">fn비고(E3)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9" t="str">
        <f t="shared" ref="E4:E28" si="0">IF(LEFT(C4,2)=LEFT(D4,2),SUBSTITUTE(C4," ","★",1),C4)</f>
        <v>국제★구루메포민정 250mg</v>
      </c>
      <c r="F4" s="10">
        <v>59000</v>
      </c>
      <c r="G4" s="1">
        <v>129</v>
      </c>
      <c r="H4" s="11" t="str">
        <f t="shared" ref="H4:H28" si="1">IFERROR(TEXT(F4*G4,"#,##0원"),"")</f>
        <v>7,611,000원</v>
      </c>
      <c r="I4" s="1" t="str" cm="1">
        <f t="array" ref="I4">fn비고(E4)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9" t="str">
        <f t="shared" si="0"/>
        <v>경인★염화리소짐정 90mg</v>
      </c>
      <c r="F5" s="10">
        <v>52000</v>
      </c>
      <c r="G5" s="1">
        <v>118</v>
      </c>
      <c r="H5" s="11" t="str">
        <f t="shared" si="1"/>
        <v>6,136,000원</v>
      </c>
      <c r="I5" s="1" t="str" cm="1">
        <f t="array" ref="I5">fn비고(E5)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9" t="str">
        <f t="shared" si="0"/>
        <v>경인★파모티딘정 40mg</v>
      </c>
      <c r="F6" s="10">
        <v>119000</v>
      </c>
      <c r="G6" s="1">
        <v>89</v>
      </c>
      <c r="H6" s="11" t="str">
        <f t="shared" si="1"/>
        <v>10,591,000원</v>
      </c>
      <c r="I6" s="1" t="str" cm="1">
        <f t="array" ref="I6">fn비고(E6)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9" t="str">
        <f t="shared" si="0"/>
        <v>극동 테녹시캄정 20mg</v>
      </c>
      <c r="F7" s="10">
        <v>312000</v>
      </c>
      <c r="G7" s="1">
        <v>89</v>
      </c>
      <c r="H7" s="11" t="str">
        <f t="shared" si="1"/>
        <v>27,768,000원</v>
      </c>
      <c r="I7" s="1" t="str" cm="1">
        <f t="array" ref="I7">fn비고(E7)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9" t="str">
        <f t="shared" si="0"/>
        <v>아시클로버정 200mg</v>
      </c>
      <c r="F8" s="10">
        <v>458000</v>
      </c>
      <c r="G8" s="1">
        <v>118</v>
      </c>
      <c r="H8" s="11" t="str">
        <f t="shared" si="1"/>
        <v>54,044,000원</v>
      </c>
      <c r="I8" s="1" t="str" cm="1">
        <f t="array" ref="I8">fn비고(E8)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9" t="str">
        <f t="shared" si="0"/>
        <v>파모티딘정 20mg</v>
      </c>
      <c r="F9" s="10">
        <v>39000</v>
      </c>
      <c r="G9" s="1" t="s">
        <v>115</v>
      </c>
      <c r="H9" s="11" t="str">
        <f t="shared" si="1"/>
        <v/>
      </c>
      <c r="I9" s="1" t="str" cm="1">
        <f t="array" ref="I9">fn비고(E9)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9" t="str">
        <f t="shared" si="0"/>
        <v>국제★각시원정 10mg</v>
      </c>
      <c r="F10" s="10">
        <v>42000</v>
      </c>
      <c r="G10" s="1">
        <v>190</v>
      </c>
      <c r="H10" s="11" t="str">
        <f t="shared" si="1"/>
        <v>7,980,000원</v>
      </c>
      <c r="I10" s="1" t="str" cm="1">
        <f t="array" ref="I10">fn비고(E10)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9" t="str">
        <f t="shared" si="0"/>
        <v>염화리소짐정 90mg</v>
      </c>
      <c r="F11" s="10">
        <v>62000</v>
      </c>
      <c r="G11" s="1">
        <v>105</v>
      </c>
      <c r="H11" s="11" t="str">
        <f t="shared" si="1"/>
        <v>6,510,000원</v>
      </c>
      <c r="I11" s="1" t="str" cm="1">
        <f t="array" ref="I11">fn비고(E11)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9" t="str">
        <f t="shared" si="0"/>
        <v>아테놀올정 100mg</v>
      </c>
      <c r="F12" s="10">
        <v>155000</v>
      </c>
      <c r="G12" s="1">
        <v>103</v>
      </c>
      <c r="H12" s="11" t="str">
        <f t="shared" si="1"/>
        <v>15,965,000원</v>
      </c>
      <c r="I12" s="1" t="str" cm="1">
        <f t="array" ref="I12">fn비고(E12)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9" t="str">
        <f t="shared" si="0"/>
        <v>프로치온아미드정 250mg</v>
      </c>
      <c r="F13" s="10">
        <v>80000</v>
      </c>
      <c r="G13" s="1">
        <v>139</v>
      </c>
      <c r="H13" s="11" t="str">
        <f t="shared" si="1"/>
        <v>11,120,000원</v>
      </c>
      <c r="I13" s="1" t="str" cm="1">
        <f t="array" ref="I13">fn비고(E13)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9" t="str">
        <f t="shared" si="0"/>
        <v>노플록사신정 100mg</v>
      </c>
      <c r="F14" s="10">
        <v>125000</v>
      </c>
      <c r="G14" s="1">
        <v>134</v>
      </c>
      <c r="H14" s="11" t="str">
        <f t="shared" si="1"/>
        <v>16,750,000원</v>
      </c>
      <c r="I14" s="1" t="str" cm="1">
        <f t="array" ref="I14">fn비고(E14)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9" t="str">
        <f t="shared" si="0"/>
        <v>딜티아젬서방정 30mg</v>
      </c>
      <c r="F15" s="10">
        <v>53000</v>
      </c>
      <c r="G15" s="1">
        <v>151</v>
      </c>
      <c r="H15" s="11" t="str">
        <f t="shared" si="1"/>
        <v>8,003,000원</v>
      </c>
      <c r="I15" s="1" t="str" cm="1">
        <f t="array" ref="I15">fn비고(E15)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9" t="str">
        <f t="shared" si="0"/>
        <v>로딘정 200mg</v>
      </c>
      <c r="F16" s="10">
        <v>235000</v>
      </c>
      <c r="G16" s="1">
        <v>151</v>
      </c>
      <c r="H16" s="11" t="str">
        <f t="shared" si="1"/>
        <v>35,485,000원</v>
      </c>
      <c r="I16" s="1" t="str" cm="1">
        <f t="array" ref="I16">fn비고(E16)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9" t="str">
        <f t="shared" si="0"/>
        <v>염산라니티딘정 300mg</v>
      </c>
      <c r="F17" s="10">
        <v>242000</v>
      </c>
      <c r="G17" s="1">
        <v>115</v>
      </c>
      <c r="H17" s="11" t="str">
        <f t="shared" si="1"/>
        <v>27,830,000원</v>
      </c>
      <c r="I17" s="1" t="str" cm="1">
        <f t="array" ref="I17">fn비고(E17)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9" t="str">
        <f t="shared" si="0"/>
        <v>딜티아젬서방정 90mg</v>
      </c>
      <c r="F18" s="10">
        <v>159000</v>
      </c>
      <c r="G18" s="1">
        <v>124</v>
      </c>
      <c r="H18" s="11" t="str">
        <f t="shared" si="1"/>
        <v>19,716,000원</v>
      </c>
      <c r="I18" s="1" t="str" cm="1">
        <f t="array" ref="I18">fn비고(E18)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9" t="str">
        <f t="shared" si="0"/>
        <v>간필정 20mg</v>
      </c>
      <c r="F19" s="10">
        <v>161000</v>
      </c>
      <c r="G19" s="1">
        <v>126</v>
      </c>
      <c r="H19" s="11" t="str">
        <f t="shared" si="1"/>
        <v>20,286,000원</v>
      </c>
      <c r="I19" s="1" t="str" cm="1">
        <f t="array" ref="I19">fn비고(E19)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9" t="str">
        <f t="shared" si="0"/>
        <v>국제★니페디핀연질캅셀 10mg</v>
      </c>
      <c r="F20" s="10">
        <v>111000</v>
      </c>
      <c r="G20" s="1">
        <v>268</v>
      </c>
      <c r="H20" s="11" t="str">
        <f t="shared" si="1"/>
        <v>29,748,000원</v>
      </c>
      <c r="I20" s="1" t="str" cm="1">
        <f t="array" ref="I20">fn비고(E20)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9" t="str">
        <f t="shared" si="0"/>
        <v>가티링정 150mg</v>
      </c>
      <c r="F21" s="10" t="s">
        <v>139</v>
      </c>
      <c r="G21" s="1"/>
      <c r="H21" s="11" t="str">
        <f t="shared" si="1"/>
        <v/>
      </c>
      <c r="I21" s="1" t="str" cm="1">
        <f t="array" ref="I21">fn비고(E21)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9" t="str">
        <f t="shared" si="0"/>
        <v>국제★가티링정 300mg</v>
      </c>
      <c r="F22" s="10">
        <v>243000</v>
      </c>
      <c r="G22" s="1">
        <v>164</v>
      </c>
      <c r="H22" s="11" t="str">
        <f t="shared" si="1"/>
        <v>39,852,000원</v>
      </c>
      <c r="I22" s="1" t="str" cm="1">
        <f t="array" ref="I22">fn비고(E22)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9" t="str">
        <f t="shared" si="0"/>
        <v>구루메포민정 500mg</v>
      </c>
      <c r="F23" s="10">
        <v>70000</v>
      </c>
      <c r="G23" s="1">
        <v>288</v>
      </c>
      <c r="H23" s="11" t="str">
        <f t="shared" si="1"/>
        <v>20,160,000원</v>
      </c>
      <c r="I23" s="1" t="str" cm="1">
        <f t="array" ref="I23">fn비고(E23)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9" t="str">
        <f t="shared" si="0"/>
        <v>민중게로비솔주★10mg</v>
      </c>
      <c r="F24" s="10">
        <v>69710</v>
      </c>
      <c r="G24" s="1">
        <v>124</v>
      </c>
      <c r="H24" s="11" t="str">
        <f t="shared" si="1"/>
        <v>8,644,040원</v>
      </c>
      <c r="I24" s="1" t="e" cm="1">
        <f t="array" ref="I24">fn비고(E24)</f>
        <v>#VALUE!</v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9" t="str">
        <f t="shared" si="0"/>
        <v>경인★파모티딘정 20mg</v>
      </c>
      <c r="F25" s="10">
        <v>66000</v>
      </c>
      <c r="G25" s="1">
        <v>118</v>
      </c>
      <c r="H25" s="11" t="str">
        <f t="shared" si="1"/>
        <v>7,788,000원</v>
      </c>
      <c r="I25" s="1" t="str" cm="1">
        <f t="array" ref="I25">fn비고(E25)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9" t="str">
        <f t="shared" si="0"/>
        <v>건웅★미크로노마이신주사 60mg</v>
      </c>
      <c r="F26" s="10">
        <v>15790</v>
      </c>
      <c r="G26" s="1" t="s">
        <v>115</v>
      </c>
      <c r="H26" s="11" t="str">
        <f t="shared" si="1"/>
        <v/>
      </c>
      <c r="I26" s="1" t="str" cm="1">
        <f t="array" ref="I26">fn비고(E26)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9" t="str">
        <f t="shared" si="0"/>
        <v>아테놀올정 50mg</v>
      </c>
      <c r="F27" s="10">
        <v>10300</v>
      </c>
      <c r="G27" s="1">
        <v>89</v>
      </c>
      <c r="H27" s="11" t="str">
        <f t="shared" si="1"/>
        <v>916,700원</v>
      </c>
      <c r="I27" s="1" t="str" cm="1">
        <f t="array" ref="I27">fn비고(E27)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9" t="str">
        <f t="shared" si="0"/>
        <v>나릴정 50mg</v>
      </c>
      <c r="F28" s="10" t="s">
        <v>139</v>
      </c>
      <c r="G28" s="1"/>
      <c r="H28" s="11" t="str">
        <f t="shared" si="1"/>
        <v/>
      </c>
      <c r="I28" s="1" t="str" cm="1">
        <f t="array" ref="I28">fn비고(E28)</f>
        <v/>
      </c>
    </row>
    <row r="30" spans="1:9">
      <c r="A30" t="s">
        <v>152</v>
      </c>
      <c r="E30" t="s">
        <v>153</v>
      </c>
    </row>
    <row r="31" spans="1:9">
      <c r="A31" s="24" t="s">
        <v>1</v>
      </c>
      <c r="B31" s="25"/>
      <c r="C31" s="26"/>
      <c r="E31" s="1" t="s">
        <v>2</v>
      </c>
      <c r="F31" s="8">
        <v>2018</v>
      </c>
      <c r="G31" s="8">
        <v>2019</v>
      </c>
      <c r="H31" s="8">
        <v>2020</v>
      </c>
    </row>
    <row r="32" spans="1:9">
      <c r="A32" s="27" t="str">
        <f>VLOOKUP(MIN(B3:B28),B3:E28,2,0)</f>
        <v>건웅 미크로노마이신주사 60mg</v>
      </c>
      <c r="B32" s="28"/>
      <c r="C32" s="29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3" sqref="B3"/>
    </sheetView>
  </sheetViews>
  <sheetFormatPr defaultRowHeight="16.899999999999999"/>
  <cols>
    <col min="1" max="1" width="10.3125" bestFit="1" customWidth="1"/>
    <col min="2" max="7" width="15.25" bestFit="1" customWidth="1"/>
    <col min="8" max="9" width="13.6875" bestFit="1" customWidth="1"/>
    <col min="10" max="10" width="7.8125" bestFit="1" customWidth="1"/>
    <col min="11" max="11" width="10.0625" bestFit="1" customWidth="1"/>
    <col min="12" max="12" width="9.625" bestFit="1" customWidth="1"/>
    <col min="13" max="13" width="6.5625" bestFit="1" customWidth="1"/>
    <col min="14" max="14" width="9.3125" bestFit="1" customWidth="1"/>
    <col min="15" max="15" width="10.0625" bestFit="1" customWidth="1"/>
    <col min="16" max="16" width="9.625" bestFit="1" customWidth="1"/>
    <col min="17" max="17" width="6.5625" bestFit="1" customWidth="1"/>
  </cols>
  <sheetData>
    <row r="2" spans="1:7">
      <c r="B2" s="22" t="s">
        <v>204</v>
      </c>
      <c r="C2" s="22" t="s">
        <v>205</v>
      </c>
    </row>
    <row r="3" spans="1:7">
      <c r="B3" t="s">
        <v>199</v>
      </c>
      <c r="D3" t="s">
        <v>200</v>
      </c>
      <c r="F3" t="s">
        <v>201</v>
      </c>
    </row>
    <row r="4" spans="1:7">
      <c r="A4" s="22" t="s">
        <v>2</v>
      </c>
      <c r="B4" t="s">
        <v>203</v>
      </c>
      <c r="C4" t="s">
        <v>202</v>
      </c>
      <c r="D4" t="s">
        <v>203</v>
      </c>
      <c r="E4" t="s">
        <v>202</v>
      </c>
      <c r="F4" t="s">
        <v>203</v>
      </c>
      <c r="G4" t="s">
        <v>202</v>
      </c>
    </row>
    <row r="5" spans="1:7">
      <c r="A5" t="s">
        <v>52</v>
      </c>
      <c r="B5" s="23"/>
      <c r="C5" s="23"/>
      <c r="D5" s="23"/>
      <c r="E5" s="23"/>
      <c r="F5" s="23">
        <v>127.5</v>
      </c>
      <c r="G5" s="23">
        <v>348</v>
      </c>
    </row>
    <row r="6" spans="1:7">
      <c r="A6" t="s">
        <v>82</v>
      </c>
      <c r="B6" s="23">
        <v>187.33333333333334</v>
      </c>
      <c r="C6" s="23">
        <v>145</v>
      </c>
      <c r="D6" s="23">
        <v>185.25</v>
      </c>
      <c r="E6" s="23">
        <v>133.75</v>
      </c>
      <c r="F6" s="23">
        <v>191.5</v>
      </c>
      <c r="G6" s="23">
        <v>137</v>
      </c>
    </row>
    <row r="7" spans="1:7">
      <c r="A7" t="s">
        <v>197</v>
      </c>
      <c r="B7" s="23">
        <v>109.83333333333333</v>
      </c>
      <c r="C7" s="23">
        <v>1207.5</v>
      </c>
      <c r="D7" s="23">
        <v>84</v>
      </c>
      <c r="E7" s="23">
        <v>265.33333333333331</v>
      </c>
      <c r="F7" s="23">
        <v>106.25</v>
      </c>
      <c r="G7" s="23">
        <v>3745.75</v>
      </c>
    </row>
    <row r="8" spans="1:7">
      <c r="A8" t="s">
        <v>196</v>
      </c>
      <c r="B8" s="23"/>
      <c r="C8" s="23"/>
      <c r="D8" s="23">
        <v>134</v>
      </c>
      <c r="E8" s="23">
        <v>334</v>
      </c>
      <c r="F8" s="23"/>
      <c r="G8" s="23"/>
    </row>
    <row r="9" spans="1:7">
      <c r="A9" t="s">
        <v>36</v>
      </c>
      <c r="B9" s="23">
        <v>153.57142857142858</v>
      </c>
      <c r="C9" s="23">
        <v>3055.4285714285716</v>
      </c>
      <c r="D9" s="23">
        <v>128.66666666666666</v>
      </c>
      <c r="E9" s="23">
        <v>60.333333333333336</v>
      </c>
      <c r="F9" s="23">
        <v>163.6</v>
      </c>
      <c r="G9" s="23">
        <v>176.6</v>
      </c>
    </row>
    <row r="10" spans="1:7">
      <c r="A10" t="s">
        <v>69</v>
      </c>
      <c r="B10" s="23"/>
      <c r="C10" s="23"/>
      <c r="D10" s="23">
        <v>151</v>
      </c>
      <c r="E10" s="23">
        <v>709</v>
      </c>
      <c r="F10" s="23"/>
      <c r="G10" s="23"/>
    </row>
    <row r="11" spans="1:7">
      <c r="A11" t="s">
        <v>30</v>
      </c>
      <c r="B11" s="23">
        <v>167.5</v>
      </c>
      <c r="C11" s="23">
        <v>256.66666666666669</v>
      </c>
      <c r="D11" s="23">
        <v>126</v>
      </c>
      <c r="E11" s="23">
        <v>50.75</v>
      </c>
      <c r="F11" s="23">
        <v>184.4</v>
      </c>
      <c r="G11" s="23">
        <v>255.8</v>
      </c>
    </row>
    <row r="12" spans="1:7">
      <c r="A12" t="s">
        <v>25</v>
      </c>
      <c r="B12" s="23">
        <v>116.8</v>
      </c>
      <c r="C12" s="23">
        <v>388.2</v>
      </c>
      <c r="D12" s="23">
        <v>146.85714285714286</v>
      </c>
      <c r="E12" s="23">
        <v>3078.8571428571427</v>
      </c>
      <c r="F12" s="23">
        <v>205.2</v>
      </c>
      <c r="G12" s="23">
        <v>680.4</v>
      </c>
    </row>
    <row r="13" spans="1:7">
      <c r="A13" t="s">
        <v>13</v>
      </c>
      <c r="B13" s="23"/>
      <c r="C13" s="23"/>
      <c r="D13" s="23">
        <v>224</v>
      </c>
      <c r="E13" s="23">
        <v>182</v>
      </c>
      <c r="F13" s="23"/>
      <c r="G13" s="23"/>
    </row>
    <row r="14" spans="1:7">
      <c r="A14" t="s">
        <v>8</v>
      </c>
      <c r="B14" s="23">
        <v>163.23076923076923</v>
      </c>
      <c r="C14" s="23">
        <v>570.38461538461536</v>
      </c>
      <c r="D14" s="23">
        <v>154.1</v>
      </c>
      <c r="E14" s="23">
        <v>526</v>
      </c>
      <c r="F14" s="23">
        <v>128.6</v>
      </c>
      <c r="G14" s="23">
        <v>349.2</v>
      </c>
    </row>
    <row r="15" spans="1:7">
      <c r="A15" t="s">
        <v>198</v>
      </c>
      <c r="B15" s="23">
        <v>150.17500000000001</v>
      </c>
      <c r="C15" s="23">
        <v>999.1</v>
      </c>
      <c r="D15" s="23">
        <v>145.91176470588235</v>
      </c>
      <c r="E15" s="23">
        <v>875.05882352941171</v>
      </c>
      <c r="F15" s="23">
        <v>155</v>
      </c>
      <c r="G15" s="23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J16" sqref="J16"/>
    </sheetView>
  </sheetViews>
  <sheetFormatPr defaultRowHeight="16.899999999999999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8" t="s">
        <v>36</v>
      </c>
      <c r="D4" s="16">
        <v>458000</v>
      </c>
      <c r="E4" s="8">
        <v>11</v>
      </c>
      <c r="F4" s="8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0">
        <v>39000</v>
      </c>
      <c r="E5" s="1">
        <v>12</v>
      </c>
      <c r="F5" s="1" t="s">
        <v>157</v>
      </c>
      <c r="G5" s="10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0">
        <v>42000</v>
      </c>
      <c r="E6" s="1">
        <v>23</v>
      </c>
      <c r="F6" s="1" t="s">
        <v>158</v>
      </c>
      <c r="G6" s="10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0">
        <v>62000</v>
      </c>
      <c r="E7" s="1">
        <v>15</v>
      </c>
      <c r="F7" s="1" t="s">
        <v>157</v>
      </c>
      <c r="G7" s="10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0">
        <v>155000</v>
      </c>
      <c r="E8" s="1">
        <v>42</v>
      </c>
      <c r="F8" s="1" t="s">
        <v>159</v>
      </c>
      <c r="G8" s="10">
        <f>D8*E8*(1-$G$2)</f>
        <v>5728800</v>
      </c>
    </row>
  </sheetData>
  <phoneticPr fontId="1" type="noConversion"/>
  <dataValidations count="2">
    <dataValidation type="custom" errorStyle="warning" allowBlank="1" showInputMessage="1" showErrorMessage="1" errorTitle="입력확인" error="개수를 확인한 후 다시 입력하십시오._x000a_" promptTitle="그래프입력" prompt="판매량을 10으로 나눈 개수만큼만 입력" sqref="F4" xr:uid="{A821A120-A5DB-42FD-9D32-AF692E00EA60}">
      <formula1>F4=REPT("◆",E4/10)</formula1>
    </dataValidation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5:F8" xr:uid="{930DF4FB-8E5D-43E2-9C5F-4D25C6D30FFC}">
      <formula1>F5=REPT("◆",E5/10)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zoomScaleNormal="100" workbookViewId="0">
      <selection activeCell="M17" sqref="M17"/>
    </sheetView>
  </sheetViews>
  <sheetFormatPr defaultRowHeight="16.8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0">
        <v>14300</v>
      </c>
      <c r="D3" s="10">
        <v>13585</v>
      </c>
      <c r="E3" s="1">
        <v>95</v>
      </c>
    </row>
    <row r="4" spans="2:5">
      <c r="B4" s="1" t="s">
        <v>33</v>
      </c>
      <c r="C4" s="10">
        <v>10900</v>
      </c>
      <c r="D4" s="10">
        <v>11445</v>
      </c>
      <c r="E4" s="1">
        <v>105</v>
      </c>
    </row>
    <row r="5" spans="2:5">
      <c r="B5" s="1" t="s">
        <v>87</v>
      </c>
      <c r="C5" s="10">
        <v>18000</v>
      </c>
      <c r="D5" s="10">
        <v>27000</v>
      </c>
      <c r="E5" s="1">
        <v>150</v>
      </c>
    </row>
    <row r="6" spans="2:5">
      <c r="B6" s="1" t="s">
        <v>19</v>
      </c>
      <c r="C6" s="10">
        <v>13200</v>
      </c>
      <c r="D6" s="10">
        <v>11220</v>
      </c>
      <c r="E6" s="1">
        <v>85</v>
      </c>
    </row>
    <row r="7" spans="2:5">
      <c r="B7" s="1" t="s">
        <v>13</v>
      </c>
      <c r="C7" s="10">
        <v>10900</v>
      </c>
      <c r="D7" s="10">
        <v>9483</v>
      </c>
      <c r="E7" s="1">
        <v>87</v>
      </c>
    </row>
    <row r="8" spans="2:5">
      <c r="B8" s="1" t="s">
        <v>16</v>
      </c>
      <c r="C8" s="10">
        <v>11000</v>
      </c>
      <c r="D8" s="10">
        <v>20350</v>
      </c>
      <c r="E8" s="1">
        <v>185</v>
      </c>
    </row>
    <row r="9" spans="2:5">
      <c r="B9" s="1" t="s">
        <v>25</v>
      </c>
      <c r="C9" s="10">
        <v>28200</v>
      </c>
      <c r="D9" s="10">
        <v>33840</v>
      </c>
      <c r="E9" s="1">
        <v>120</v>
      </c>
    </row>
    <row r="10" spans="2:5">
      <c r="B10" s="1" t="s">
        <v>30</v>
      </c>
      <c r="C10" s="10">
        <v>11700</v>
      </c>
      <c r="D10" s="10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tabSelected="1" workbookViewId="0">
      <selection activeCell="I16" sqref="I16"/>
    </sheetView>
  </sheetViews>
  <sheetFormatPr defaultRowHeight="16.899999999999999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32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32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32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32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32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32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32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32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F16" sqref="F16"/>
    </sheetView>
  </sheetViews>
  <sheetFormatPr defaultRowHeight="16.899999999999999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최선재/정치외교학과</cp:lastModifiedBy>
  <dcterms:created xsi:type="dcterms:W3CDTF">2023-08-09T00:13:15Z</dcterms:created>
  <dcterms:modified xsi:type="dcterms:W3CDTF">2025-04-08T07:54:18Z</dcterms:modified>
</cp:coreProperties>
</file>