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내문서\OneDrive\Desktop\컴활\2025_기출문제집_컴활1급실기_학습자료_241206 update\02 최신기출유형\05회\"/>
    </mc:Choice>
  </mc:AlternateContent>
  <xr:revisionPtr revIDLastSave="0" documentId="13_ncr:1_{9625EBEF-4F47-4C3F-9E1D-26096202BC8D}" xr6:coauthVersionLast="47" xr6:coauthVersionMax="47" xr10:uidLastSave="{00000000-0000-0000-0000-000000000000}"/>
  <bookViews>
    <workbookView xWindow="-120" yWindow="-120" windowWidth="29040" windowHeight="16440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eta.COLUMN" hidden="1" xlm="1">#NAME?</definedName>
    <definedName name="_xlnm.Criteria" localSheetId="0">'기본작업-1'!$A$26:$A$27</definedName>
    <definedName name="_xlnm.Extract" localSheetId="0">'기본작업-1'!$A$30:$J$30</definedName>
    <definedName name="_xlnm.Print_Area" localSheetId="1">'기본작업-2'!$A$1:$J$24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3" l="1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C34" i="3" a="1"/>
  <c r="C34" i="3" s="1"/>
  <c r="C35" i="3" a="1"/>
  <c r="C35" i="3" s="1"/>
  <c r="C36" i="3" a="1"/>
  <c r="C36" i="3" s="1"/>
  <c r="C33" i="3" a="1"/>
  <c r="C33" i="3" s="1"/>
  <c r="D34" i="3" a="1"/>
  <c r="D34" i="3" s="1"/>
  <c r="D35" i="3" a="1"/>
  <c r="D35" i="3" s="1"/>
  <c r="D36" i="3" a="1"/>
  <c r="D36" i="3" s="1"/>
  <c r="D33" i="3" a="1"/>
  <c r="D33" i="3" s="1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4" i="3"/>
  <c r="K3" i="3" a="1"/>
  <c r="K3" i="3" s="1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4" i="3" a="1"/>
  <c r="L8" i="3" a="1"/>
  <c r="L12" i="3" a="1"/>
  <c r="L16" i="3" a="1"/>
  <c r="L20" i="3" a="1"/>
  <c r="L24" i="3" a="1"/>
  <c r="L28" i="3" a="1"/>
  <c r="L5" i="3" a="1"/>
  <c r="L9" i="3" a="1"/>
  <c r="L13" i="3" a="1"/>
  <c r="L17" i="3" a="1"/>
  <c r="L21" i="3" a="1"/>
  <c r="L25" i="3" a="1"/>
  <c r="L29" i="3" a="1"/>
  <c r="L6" i="3" a="1"/>
  <c r="L10" i="3" a="1"/>
  <c r="L14" i="3" a="1"/>
  <c r="L18" i="3" a="1"/>
  <c r="L22" i="3" a="1"/>
  <c r="L26" i="3" a="1"/>
  <c r="L7" i="3" a="1"/>
  <c r="L11" i="3" a="1"/>
  <c r="L15" i="3" a="1"/>
  <c r="L19" i="3" a="1"/>
  <c r="L23" i="3" a="1"/>
  <c r="L27" i="3" a="1"/>
  <c r="L3" i="3" a="1"/>
  <c r="L27" i="3" l="1"/>
  <c r="L23" i="3"/>
  <c r="L19" i="3"/>
  <c r="L15" i="3"/>
  <c r="L11" i="3"/>
  <c r="L7" i="3"/>
  <c r="L26" i="3"/>
  <c r="L22" i="3"/>
  <c r="L18" i="3"/>
  <c r="L14" i="3"/>
  <c r="L10" i="3"/>
  <c r="L6" i="3"/>
  <c r="L29" i="3"/>
  <c r="L25" i="3"/>
  <c r="L21" i="3"/>
  <c r="L17" i="3"/>
  <c r="L13" i="3"/>
  <c r="L9" i="3"/>
  <c r="L5" i="3"/>
  <c r="L28" i="3"/>
  <c r="L24" i="3"/>
  <c r="L20" i="3"/>
  <c r="L16" i="3"/>
  <c r="L12" i="3"/>
  <c r="L8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F78A72D-B1BF-416C-BFF0-8E6EB03B6101}" sourceFile="C:\Users\내문서\OneDrive\Desktop\컴활\2025_기출문제집_컴활1급실기_학습자료_241206 update\02 최신기출유형\05회\모의주식투자.accdb" keepAlive="1" name="모의주식투자" type="5" refreshedVersion="8" background="1">
    <dbPr connection="Provider=Microsoft.ACE.OLEDB.12.0;User ID=Admin;Data Source=C:\Users\내문서\OneDrive\Desktop\컴활\2025_기출문제집_컴활1급실기_학습자료_241206 update\02 최신기출유형\05회\모의주식투자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9월대회성적 : 테이블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<sst xmlns="http://schemas.openxmlformats.org/spreadsheetml/2006/main" count="672" uniqueCount="122">
  <si>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</si>
  <si>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</si>
  <si>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</si>
  <si>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</si>
  <si>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</si>
  <si>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</si>
  <si>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</si>
  <si>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</si>
  <si>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</si>
  <si>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</si>
  <si>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</si>
  <si>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</si>
  <si>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</si>
  <si>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</si>
  <si>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</si>
  <si>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</si>
  <si>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</si>
  <si>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</si>
  <si>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</si>
  <si>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</si>
  <si>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</si>
  <si>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</si>
  <si>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</si>
  <si>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</si>
  <si>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</si>
  <si>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</si>
  <si>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</si>
  <si>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</si>
  <si>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</si>
  <si>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</si>
  <si>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</si>
  <si>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</si>
  <si>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</si>
  <si>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</si>
  <si>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</si>
  <si>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</si>
  <si>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</si>
  <si>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</si>
  <si>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</si>
  <si>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</si>
  <si>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</si>
  <si>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</si>
  <si>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</si>
  <si>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</si>
  <si>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</si>
  <si>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</si>
  <si>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</si>
  <si>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</si>
  <si>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</si>
  <si>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</si>
  <si>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</si>
  <si>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</si>
  <si>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</si>
  <si>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</si>
  <si>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</si>
  <si>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</si>
  <si>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</si>
  <si>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</si>
  <si>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</si>
  <si>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</si>
  <si>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</si>
  <si>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</si>
  <si>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</si>
  <si>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</si>
  <si>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</si>
  <si>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</si>
  <si>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</si>
  <si>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</si>
  <si>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</si>
  <si>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</si>
  <si>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</si>
  <si>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</si>
  <si>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</si>
  <si>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</si>
  <si>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</si>
  <si>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</si>
  <si>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</si>
  <si>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</si>
  <si>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</si>
  <si>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</si>
  <si>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</si>
  <si>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</si>
  <si>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</si>
  <si>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</si>
  <si>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</si>
  <si>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</si>
  <si>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</si>
  <si>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</si>
  <si>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</si>
  <si>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</si>
  <si>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</si>
  <si>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</si>
  <si>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</si>
  <si>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</si>
  <si>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</si>
  <si>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</si>
  <si>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</si>
  <si>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</si>
  <si>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</si>
  <si>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</si>
  <si>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</si>
  <si>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</si>
  <si>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</si>
  <si>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</si>
  <si>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</si>
  <si>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</si>
  <si>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</si>
  <si>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</si>
  <si>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</si>
  <si>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합계 : 전체평균</t>
  </si>
  <si>
    <t>총합계</t>
  </si>
  <si>
    <t>일(신청일)</t>
  </si>
  <si>
    <t>2020-03-01 - 2020-03-20</t>
  </si>
  <si>
    <t>2020-03-21 - 2020-04-09</t>
  </si>
  <si>
    <t>2020-04-30 - 2020-05-19</t>
  </si>
  <si>
    <t>2020-07-19 - 2020-08-07</t>
  </si>
  <si>
    <t>2020-03-01 - 2020-03-20 요약</t>
  </si>
  <si>
    <t>2020-03-21 - 2020-04-09 요약</t>
  </si>
  <si>
    <t>2020-04-30 - 2020-05-19 요약</t>
  </si>
  <si>
    <t>2020-07-19 - 2020-08-07 요약</t>
  </si>
  <si>
    <t>김*</t>
    <phoneticPr fontId="1" type="noConversion"/>
  </si>
  <si>
    <t>이*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</si>
</sst>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점&quot;"/>
    <numFmt numFmtId="177" formatCode="[=400]&quot;만점&quot;;[&gt;=390]&quot;우수&quot;;&quot;***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2">
    <dxf>
      <font>
        <b/>
        <i/>
        <color rgb="FF0070C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</xdr:row>
          <xdr:rowOff>0</xdr:rowOff>
        </xdr:from>
        <xdr:to>
          <xdr:col>4</xdr:col>
          <xdr:colOff>800100</xdr:colOff>
          <xdr:row>2</xdr:row>
          <xdr:rowOff>190500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28575</xdr:colOff>
          <xdr:row>1</xdr:row>
          <xdr:rowOff>19050</xdr:rowOff>
        </xdr:from>
        <xdr:to>
          <xdr:col>5</xdr:col>
          <xdr:colOff>800100</xdr:colOff>
          <xdr:row>2</xdr:row>
          <xdr:rowOff>190500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0</xdr:colOff>
          <xdr:row>4</xdr:row>
          <xdr:rowOff>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내문서" refreshedDate="46003.800655671293" backgroundQuery="1" createdVersion="8" refreshedVersion="8" minRefreshableVersion="3" recordCount="50" xr:uid="{E3D97F07-699E-4166-B70A-0C378DBEED4F}">
  <cacheSource type="external" connectionId="1"/>
  <cacheFields count="12">
    <cacheField name="성명" numFmtId="0">
      <sharedItems/>
    </cacheField>
    <cacheField name="사원번호" numFmtId="0">
      <sharedItems/>
    </cacheField>
    <cacheField name="부서명" numFmtId="0">
      <sharedItems count="4">
        <s v="전산정보부"/>
        <s v="생산관리부"/>
        <s v="인사재무부"/>
        <s v="물류부"/>
      </sharedItems>
    </cacheField>
    <cacheField name="직위" numFmtId="0">
      <sharedItems count="4">
        <s v="과장"/>
        <s v="대리"/>
        <s v="사원"/>
        <s v="차장"/>
      </sharedItems>
    </cacheField>
    <cacheField name="신청일" numFmtId="0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11"/>
    </cacheField>
    <cacheField name="첫째주" numFmtId="0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>
      <sharedItems containsSemiMixedTypes="0" containsString="0" containsNumber="1" containsInteger="1" minValue="208" maxValue="372"/>
    </cacheField>
    <cacheField name="전체평균" numFmtId="0" formula="(첫째주+둘째주+셋째주+넷째주)/4" databaseField="0"/>
    <cacheField name="일(신청일)" numFmtId="0" databaseField="0">
      <fieldGroup base="4">
        <rangePr autoEnd="0" groupBy="days" startDate="2020-03-01T00:00:00" endDate="2020-08-07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3C2ADA-6A0D-423A-A5CB-0336B2C168AD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H28" firstHeaderRow="1" firstDataRow="2" firstDataCol="2"/>
  <pivotFields count="12">
    <pivotField compact="0" subtotalTop="0" showAll="0"/>
    <pivotField compact="0" subtotalTop="0" showAll="0"/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compact="0" subtotalTop="0" showAll="0"/>
    <pivotField dataField="1" compact="0" subtotalTop="0" dragToRow="0" dragToCol="0" dragToPage="0" showAll="0" defaultSubtotal="0"/>
    <pivotField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11"/>
    <field x="2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0" baseField="2" baseItem="0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workbookViewId="0">
      <selection sqref="A1:J24"/>
    </sheetView>
  </sheetViews>
  <sheetFormatPr defaultRowHeight="16.5" x14ac:dyDescent="0.3"/>
  <cols>
    <col min="2" max="2" width="7.125" bestFit="1" customWidth="1"/>
    <col min="3" max="3" width="11" bestFit="1" customWidth="1"/>
    <col min="4" max="4" width="5.75" customWidth="1"/>
    <col min="5" max="5" width="11.125" bestFit="1" customWidth="1"/>
    <col min="6" max="9" width="7.125" bestFit="1" customWidth="1"/>
    <col min="10" max="10" width="5.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3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3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3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3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3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3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3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3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3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3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3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3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3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3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3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3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3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3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3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3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3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3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3">
      <c r="A26" s="2" t="s">
        <v>108</v>
      </c>
    </row>
    <row r="27" spans="1:10" x14ac:dyDescent="0.3">
      <c r="A27" t="b">
        <f>I2&gt;H2</f>
        <v>0</v>
      </c>
    </row>
    <row r="30" spans="1:10" x14ac:dyDescent="0.3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3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3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3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3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3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3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3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3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1" priority="1">
      <formula>AND(ISODD(COLUMN())=TRUE,RIGHT(A$1,1)="주")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zoomScaleNormal="100" zoomScaleSheetLayoutView="100" workbookViewId="0">
      <selection activeCell="J24" sqref="J24"/>
    </sheetView>
  </sheetViews>
  <sheetFormatPr defaultRowHeight="16.5" x14ac:dyDescent="0.3"/>
  <cols>
    <col min="3" max="3" width="11" bestFit="1" customWidth="1"/>
    <col min="5" max="5" width="11.1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3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3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3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3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3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3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3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3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3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3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3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3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3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3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3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3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3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3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3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3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3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3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12" max="9" man="1"/>
  </row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tabSelected="1" workbookViewId="0">
      <selection activeCell="O7" sqref="O7"/>
    </sheetView>
  </sheetViews>
  <sheetFormatPr defaultRowHeight="16.5" x14ac:dyDescent="0.3"/>
  <cols>
    <col min="1" max="1" width="1.75" customWidth="1"/>
    <col min="2" max="2" width="11.25" customWidth="1"/>
    <col min="4" max="4" width="11" bestFit="1" customWidth="1"/>
    <col min="6" max="6" width="11.125" bestFit="1" customWidth="1"/>
  </cols>
  <sheetData>
    <row r="1" spans="2:13" x14ac:dyDescent="0.3">
      <c r="B1" t="s">
        <v>65</v>
      </c>
    </row>
    <row r="2" spans="2:13" x14ac:dyDescent="0.3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3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>
        <f t="array" aca="1" ref="K3" ca="1">SUMPRODUCT($G3:$J3,OFFSET($F$32:$J$36,MATCH($E3,$F$32:$F$36,0),2,1,4))</f>
        <v>58.699999999999989</v>
      </c>
      <c r="L3" s="4" t="str" cm="1">
        <f t="array" ref="L3">fn평가(G3,H3,I3,J3)</f>
        <v/>
      </c>
      <c r="M3" s="8" t="str">
        <f>IFERROR(REPT("▶",($J3-$I3)/10),REPT("◁",ABS(($J3-$I3)/10)))</f>
        <v>▶▶▶</v>
      </c>
    </row>
    <row r="4" spans="2:13" x14ac:dyDescent="0.3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>
        <f ca="1">SUMPRODUCT($G4:$J4,OFFSET($F$32,MATCH($E4,$F$33:$F$36,0),1,1,4))</f>
        <v>67.8</v>
      </c>
      <c r="L4" s="4" t="str" cm="1">
        <f t="array" ref="L4">fn평가(G4,H4,I4,J4)</f>
        <v>저조</v>
      </c>
      <c r="M4" s="8" t="str">
        <f t="shared" ref="M4:M29" si="0">IFERROR(REPT("▶",($J4-$I4)/10),REPT("◁",ABS(($J4-$I4)/10)))</f>
        <v>◁◁◁</v>
      </c>
    </row>
    <row r="5" spans="2:13" x14ac:dyDescent="0.3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>
        <f t="shared" ref="K5:K29" ca="1" si="1">SUMPRODUCT($G5:$J5,OFFSET($F$32,MATCH($E5,$F$33:$F$36,0),1,1,4))</f>
        <v>81.7</v>
      </c>
      <c r="L5" s="4" t="str" cm="1">
        <f t="array" ref="L5">fn평가(G5,H5,I5,J5)</f>
        <v/>
      </c>
      <c r="M5" s="8" t="str">
        <f t="shared" si="0"/>
        <v>▶</v>
      </c>
    </row>
    <row r="6" spans="2:13" x14ac:dyDescent="0.3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>
        <f t="shared" ca="1" si="1"/>
        <v>85.199999999999989</v>
      </c>
      <c r="L6" s="4" t="str" cm="1">
        <f t="array" ref="L6">fn평가(G6,H6,I6,J6)</f>
        <v/>
      </c>
      <c r="M6" s="8" t="str">
        <f t="shared" si="0"/>
        <v/>
      </c>
    </row>
    <row r="7" spans="2:13" x14ac:dyDescent="0.3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>
        <f t="shared" ca="1" si="1"/>
        <v>80</v>
      </c>
      <c r="L7" s="4" t="str" cm="1">
        <f t="array" ref="L7">fn평가(G7,H7,I7,J7)</f>
        <v/>
      </c>
      <c r="M7" s="8" t="str">
        <f t="shared" si="0"/>
        <v/>
      </c>
    </row>
    <row r="8" spans="2:13" x14ac:dyDescent="0.3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>
        <f t="shared" ca="1" si="1"/>
        <v>86.300000000000011</v>
      </c>
      <c r="L8" s="4" t="str" cm="1">
        <f t="array" ref="L8">fn평가(G8,H8,I8,J8)</f>
        <v/>
      </c>
      <c r="M8" s="8" t="str">
        <f t="shared" si="0"/>
        <v/>
      </c>
    </row>
    <row r="9" spans="2:13" x14ac:dyDescent="0.3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>
        <f t="shared" ca="1" si="1"/>
        <v>90.75</v>
      </c>
      <c r="L9" s="4" t="str" cm="1">
        <f t="array" ref="L9">fn평가(G9,H9,I9,J9)</f>
        <v>우수</v>
      </c>
      <c r="M9" s="8" t="str">
        <f t="shared" si="0"/>
        <v>◁◁</v>
      </c>
    </row>
    <row r="10" spans="2:13" x14ac:dyDescent="0.3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>
        <f t="shared" ca="1" si="1"/>
        <v>74.5</v>
      </c>
      <c r="L10" s="4" t="str" cm="1">
        <f t="array" ref="L10">fn평가(G10,H10,I10,J10)</f>
        <v/>
      </c>
      <c r="M10" s="8" t="str">
        <f t="shared" si="0"/>
        <v>▶</v>
      </c>
    </row>
    <row r="11" spans="2:13" x14ac:dyDescent="0.3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>
        <f t="shared" ca="1" si="1"/>
        <v>77.699999999999989</v>
      </c>
      <c r="L11" s="4" t="str" cm="1">
        <f t="array" ref="L11">fn평가(G11,H11,I11,J11)</f>
        <v/>
      </c>
      <c r="M11" s="8" t="str">
        <f t="shared" si="0"/>
        <v>▶▶</v>
      </c>
    </row>
    <row r="12" spans="2:13" x14ac:dyDescent="0.3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>
        <f t="shared" ca="1" si="1"/>
        <v>89.3</v>
      </c>
      <c r="L12" s="4" t="str" cm="1">
        <f t="array" ref="L12">fn평가(G12,H12,I12,J12)</f>
        <v/>
      </c>
      <c r="M12" s="8" t="str">
        <f t="shared" si="0"/>
        <v/>
      </c>
    </row>
    <row r="13" spans="2:13" x14ac:dyDescent="0.3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>
        <f t="shared" ca="1" si="1"/>
        <v>79.199999999999989</v>
      </c>
      <c r="L13" s="4" t="str" cm="1">
        <f t="array" ref="L13">fn평가(G13,H13,I13,J13)</f>
        <v/>
      </c>
      <c r="M13" s="8" t="str">
        <f t="shared" si="0"/>
        <v>◁◁</v>
      </c>
    </row>
    <row r="14" spans="2:13" x14ac:dyDescent="0.3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>
        <f t="shared" ca="1" si="1"/>
        <v>77.2</v>
      </c>
      <c r="L14" s="4" t="str" cm="1">
        <f t="array" ref="L14">fn평가(G14,H14,I14,J14)</f>
        <v/>
      </c>
      <c r="M14" s="8" t="str">
        <f t="shared" si="0"/>
        <v>◁</v>
      </c>
    </row>
    <row r="15" spans="2:13" x14ac:dyDescent="0.3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>
        <f t="shared" ca="1" si="1"/>
        <v>71.5</v>
      </c>
      <c r="L15" s="4" t="str" cm="1">
        <f t="array" ref="L15">fn평가(G15,H15,I15,J15)</f>
        <v/>
      </c>
      <c r="M15" s="8" t="str">
        <f t="shared" si="0"/>
        <v>◁</v>
      </c>
    </row>
    <row r="16" spans="2:13" x14ac:dyDescent="0.3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>
        <f t="shared" ca="1" si="1"/>
        <v>83.75</v>
      </c>
      <c r="L16" s="4" t="str" cm="1">
        <f t="array" ref="L16">fn평가(G16,H16,I16,J16)</f>
        <v/>
      </c>
      <c r="M16" s="8" t="str">
        <f t="shared" si="0"/>
        <v>▶▶</v>
      </c>
    </row>
    <row r="17" spans="2:13" x14ac:dyDescent="0.3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>
        <f t="shared" ca="1" si="1"/>
        <v>90.3</v>
      </c>
      <c r="L17" s="4" t="str" cm="1">
        <f t="array" ref="L17">fn평가(G17,H17,I17,J17)</f>
        <v>우수</v>
      </c>
      <c r="M17" s="8" t="str">
        <f t="shared" si="0"/>
        <v/>
      </c>
    </row>
    <row r="18" spans="2:13" x14ac:dyDescent="0.3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>
        <f t="shared" ca="1" si="1"/>
        <v>83.5</v>
      </c>
      <c r="L18" s="4" t="str" cm="1">
        <f t="array" ref="L18">fn평가(G18,H18,I18,J18)</f>
        <v/>
      </c>
      <c r="M18" s="8" t="str">
        <f t="shared" si="0"/>
        <v>◁</v>
      </c>
    </row>
    <row r="19" spans="2:13" x14ac:dyDescent="0.3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>
        <f t="shared" ca="1" si="1"/>
        <v>82.25</v>
      </c>
      <c r="L19" s="4" t="str" cm="1">
        <f t="array" ref="L19">fn평가(G19,H19,I19,J19)</f>
        <v/>
      </c>
      <c r="M19" s="8" t="str">
        <f t="shared" si="0"/>
        <v/>
      </c>
    </row>
    <row r="20" spans="2:13" x14ac:dyDescent="0.3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>
        <f t="shared" ca="1" si="1"/>
        <v>86.3</v>
      </c>
      <c r="L20" s="4" t="str" cm="1">
        <f t="array" ref="L20">fn평가(G20,H20,I20,J20)</f>
        <v/>
      </c>
      <c r="M20" s="8" t="str">
        <f t="shared" si="0"/>
        <v>◁</v>
      </c>
    </row>
    <row r="21" spans="2:13" x14ac:dyDescent="0.3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>
        <f t="shared" ca="1" si="1"/>
        <v>80.7</v>
      </c>
      <c r="L21" s="4" t="str" cm="1">
        <f t="array" ref="L21">fn평가(G21,H21,I21,J21)</f>
        <v/>
      </c>
      <c r="M21" s="8" t="str">
        <f t="shared" si="0"/>
        <v>◁◁◁</v>
      </c>
    </row>
    <row r="22" spans="2:13" x14ac:dyDescent="0.3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>
        <f t="shared" ca="1" si="1"/>
        <v>73.099999999999994</v>
      </c>
      <c r="L22" s="4" t="str" cm="1">
        <f t="array" ref="L22">fn평가(G22,H22,I22,J22)</f>
        <v/>
      </c>
      <c r="M22" s="8" t="str">
        <f t="shared" si="0"/>
        <v>▶▶</v>
      </c>
    </row>
    <row r="23" spans="2:13" x14ac:dyDescent="0.3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>
        <f t="shared" ca="1" si="1"/>
        <v>82.3</v>
      </c>
      <c r="L23" s="4" t="str" cm="1">
        <f t="array" ref="L23">fn평가(G23,H23,I23,J23)</f>
        <v/>
      </c>
      <c r="M23" s="8" t="str">
        <f t="shared" si="0"/>
        <v>▶</v>
      </c>
    </row>
    <row r="24" spans="2:13" x14ac:dyDescent="0.3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>
        <f t="shared" ca="1" si="1"/>
        <v>84.7</v>
      </c>
      <c r="L24" s="4" t="str" cm="1">
        <f t="array" ref="L24">fn평가(G24,H24,I24,J24)</f>
        <v/>
      </c>
      <c r="M24" s="8" t="str">
        <f t="shared" si="0"/>
        <v/>
      </c>
    </row>
    <row r="25" spans="2:13" x14ac:dyDescent="0.3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>
        <f t="shared" ca="1" si="1"/>
        <v>92.1</v>
      </c>
      <c r="L25" s="4" t="str" cm="1">
        <f t="array" ref="L25">fn평가(G25,H25,I25,J25)</f>
        <v>우수</v>
      </c>
      <c r="M25" s="8" t="str">
        <f t="shared" si="0"/>
        <v>▶</v>
      </c>
    </row>
    <row r="26" spans="2:13" x14ac:dyDescent="0.3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>
        <f t="shared" ca="1" si="1"/>
        <v>88.800000000000011</v>
      </c>
      <c r="L26" s="4" t="str" cm="1">
        <f t="array" ref="L26">fn평가(G26,H26,I26,J26)</f>
        <v/>
      </c>
      <c r="M26" s="8" t="str">
        <f t="shared" si="0"/>
        <v/>
      </c>
    </row>
    <row r="27" spans="2:13" x14ac:dyDescent="0.3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>
        <f t="shared" ca="1" si="1"/>
        <v>68</v>
      </c>
      <c r="L27" s="4" t="str" cm="1">
        <f t="array" ref="L27">fn평가(G27,H27,I27,J27)</f>
        <v>저조</v>
      </c>
      <c r="M27" s="8" t="str">
        <f t="shared" si="0"/>
        <v>◁◁◁◁</v>
      </c>
    </row>
    <row r="28" spans="2:13" x14ac:dyDescent="0.3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>
        <f t="shared" ca="1" si="1"/>
        <v>83.25</v>
      </c>
      <c r="L28" s="4" t="str" cm="1">
        <f t="array" ref="L28">fn평가(G28,H28,I28,J28)</f>
        <v/>
      </c>
      <c r="M28" s="8" t="str">
        <f t="shared" si="0"/>
        <v>▶</v>
      </c>
    </row>
    <row r="29" spans="2:13" x14ac:dyDescent="0.3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>
        <f t="shared" ca="1" si="1"/>
        <v>87.25</v>
      </c>
      <c r="L29" s="4" t="str" cm="1">
        <f t="array" ref="L29">fn평가(G29,H29,I29,J29)</f>
        <v/>
      </c>
      <c r="M29" s="8" t="str">
        <f t="shared" si="0"/>
        <v/>
      </c>
    </row>
    <row r="31" spans="2:13" x14ac:dyDescent="0.3">
      <c r="B31" t="s">
        <v>81</v>
      </c>
      <c r="F31" t="s">
        <v>82</v>
      </c>
    </row>
    <row r="32" spans="2:13" x14ac:dyDescent="0.3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3">
      <c r="B33" s="4" t="s">
        <v>16</v>
      </c>
      <c r="C33" s="4">
        <f t="array" ref="C33">ROUND(AVERAGE(IF(($D$3:$D$29=$B33)*(($E$3:$E$29="사원")+($E$3:$E$29="대리")),$G$3:$J$29)),1)</f>
        <v>80.599999999999994</v>
      </c>
      <c r="D33" s="4">
        <f t="array" ref="D33">LARGE(IF(($D$3:$D$29=$B33)*(($E$3:$E$29="대리")+($E$3:$E$29="사원")),$G$3:$J$29),1)</f>
        <v>95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3">
      <c r="B34" s="4" t="s">
        <v>28</v>
      </c>
      <c r="C34" s="4">
        <f t="array" ref="C34">ROUND(AVERAGE(IF(($D$3:$D$29=$B34)*(($E$3:$E$29="사원")+($E$3:$E$29="대리")),$G$3:$J$29)),1)</f>
        <v>81.2</v>
      </c>
      <c r="D34" s="4">
        <f t="array" ref="D34">LARGE(IF(($D$3:$D$29=$B34)*(($E$3:$E$29="대리")+($E$3:$E$29="사원")),$G$3:$J$29),1)</f>
        <v>97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3">
      <c r="B35" s="4" t="s">
        <v>12</v>
      </c>
      <c r="C35" s="4">
        <f t="array" ref="C35">ROUND(AVERAGE(IF(($D$3:$D$29=$B35)*(($E$3:$E$29="사원")+($E$3:$E$29="대리")),$G$3:$J$29)),1)</f>
        <v>87.2</v>
      </c>
      <c r="D35" s="4">
        <f t="array" ref="D35">LARGE(IF(($D$3:$D$29=$B35)*(($E$3:$E$29="대리")+($E$3:$E$29="사원")),$G$3:$J$29),1)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3">
      <c r="B36" s="4" t="s">
        <v>20</v>
      </c>
      <c r="C36" s="4">
        <f t="array" ref="C36">ROUND(AVERAGE(IF(($D$3:$D$29=$B36)*(($E$3:$E$29="사원")+($E$3:$E$29="대리")),$G$3:$J$29)),1)</f>
        <v>71.900000000000006</v>
      </c>
      <c r="D36" s="4">
        <f t="array" ref="D36">LARGE(IF(($D$3:$D$29=$B36)*(($E$3:$E$29="대리")+($E$3:$E$29="사원")),$G$3:$J$29),1)</f>
        <v>95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workbookViewId="0">
      <selection activeCell="D6" sqref="D6"/>
    </sheetView>
  </sheetViews>
  <sheetFormatPr defaultRowHeight="16.5" x14ac:dyDescent="0.3"/>
  <cols>
    <col min="2" max="2" width="28.75" customWidth="1"/>
    <col min="3" max="3" width="11" bestFit="1" customWidth="1"/>
    <col min="4" max="8" width="8.125" bestFit="1" customWidth="1"/>
    <col min="9" max="9" width="8.5" bestFit="1" customWidth="1"/>
    <col min="10" max="10" width="9.625" bestFit="1" customWidth="1"/>
    <col min="11" max="12" width="13.375" bestFit="1" customWidth="1"/>
    <col min="13" max="13" width="16.125" bestFit="1" customWidth="1"/>
    <col min="14" max="17" width="13.375" bestFit="1" customWidth="1"/>
    <col min="18" max="18" width="16.125" bestFit="1" customWidth="1"/>
    <col min="19" max="22" width="13.375" bestFit="1" customWidth="1"/>
    <col min="23" max="23" width="16.125" bestFit="1" customWidth="1"/>
    <col min="24" max="24" width="9.625" bestFit="1" customWidth="1"/>
  </cols>
  <sheetData>
    <row r="3" spans="2:8" x14ac:dyDescent="0.3">
      <c r="B3" s="11" t="s">
        <v>109</v>
      </c>
      <c r="D3" s="11" t="s">
        <v>3</v>
      </c>
    </row>
    <row r="4" spans="2:8" x14ac:dyDescent="0.3">
      <c r="B4" s="11" t="s">
        <v>111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110</v>
      </c>
    </row>
    <row r="5" spans="2:8" x14ac:dyDescent="0.3">
      <c r="B5" t="s">
        <v>112</v>
      </c>
      <c r="D5" s="12"/>
      <c r="E5" s="12"/>
      <c r="F5" s="12"/>
      <c r="G5" s="12"/>
      <c r="H5" s="12"/>
    </row>
    <row r="6" spans="2:8" x14ac:dyDescent="0.3">
      <c r="C6" t="s">
        <v>16</v>
      </c>
      <c r="D6" s="12">
        <v>0</v>
      </c>
      <c r="E6" s="12">
        <v>151.5</v>
      </c>
      <c r="F6" s="12">
        <v>86</v>
      </c>
      <c r="G6" s="12">
        <v>0</v>
      </c>
      <c r="H6" s="12">
        <v>237.5</v>
      </c>
    </row>
    <row r="7" spans="2:8" x14ac:dyDescent="0.3">
      <c r="C7" t="s">
        <v>28</v>
      </c>
      <c r="D7" s="12">
        <v>0</v>
      </c>
      <c r="E7" s="12">
        <v>75.75</v>
      </c>
      <c r="F7" s="12">
        <v>159.25</v>
      </c>
      <c r="G7" s="12">
        <v>72</v>
      </c>
      <c r="H7" s="12">
        <v>307</v>
      </c>
    </row>
    <row r="8" spans="2:8" x14ac:dyDescent="0.3">
      <c r="C8" t="s">
        <v>12</v>
      </c>
      <c r="D8" s="12">
        <v>161.5</v>
      </c>
      <c r="E8" s="12">
        <v>177.25</v>
      </c>
      <c r="F8" s="12">
        <v>0</v>
      </c>
      <c r="G8" s="12">
        <v>174.75</v>
      </c>
      <c r="H8" s="12">
        <v>513.5</v>
      </c>
    </row>
    <row r="9" spans="2:8" x14ac:dyDescent="0.3">
      <c r="C9" t="s">
        <v>20</v>
      </c>
      <c r="D9" s="12">
        <v>222</v>
      </c>
      <c r="E9" s="12">
        <v>0</v>
      </c>
      <c r="F9" s="12">
        <v>137.75</v>
      </c>
      <c r="G9" s="12">
        <v>0</v>
      </c>
      <c r="H9" s="12">
        <v>359.75</v>
      </c>
    </row>
    <row r="10" spans="2:8" x14ac:dyDescent="0.3">
      <c r="B10" t="s">
        <v>116</v>
      </c>
      <c r="D10" s="12">
        <v>383.5</v>
      </c>
      <c r="E10" s="12">
        <v>404.5</v>
      </c>
      <c r="F10" s="12">
        <v>383</v>
      </c>
      <c r="G10" s="12">
        <v>246.75</v>
      </c>
      <c r="H10" s="12">
        <v>1417.75</v>
      </c>
    </row>
    <row r="11" spans="2:8" x14ac:dyDescent="0.3">
      <c r="B11" t="s">
        <v>113</v>
      </c>
      <c r="D11" s="12"/>
      <c r="E11" s="12"/>
      <c r="F11" s="12"/>
      <c r="G11" s="12"/>
      <c r="H11" s="12"/>
    </row>
    <row r="12" spans="2:8" x14ac:dyDescent="0.3">
      <c r="C12" t="s">
        <v>16</v>
      </c>
      <c r="D12" s="12">
        <v>0</v>
      </c>
      <c r="E12" s="12">
        <v>249.25</v>
      </c>
      <c r="F12" s="12">
        <v>79</v>
      </c>
      <c r="G12" s="12">
        <v>80.5</v>
      </c>
      <c r="H12" s="12">
        <v>408.75</v>
      </c>
    </row>
    <row r="13" spans="2:8" x14ac:dyDescent="0.3">
      <c r="C13" t="s">
        <v>28</v>
      </c>
      <c r="D13" s="12">
        <v>0</v>
      </c>
      <c r="E13" s="12">
        <v>0</v>
      </c>
      <c r="F13" s="12">
        <v>0</v>
      </c>
      <c r="G13" s="12">
        <v>86.5</v>
      </c>
      <c r="H13" s="12">
        <v>86.5</v>
      </c>
    </row>
    <row r="14" spans="2:8" x14ac:dyDescent="0.3">
      <c r="C14" t="s">
        <v>12</v>
      </c>
      <c r="D14" s="12">
        <v>84.5</v>
      </c>
      <c r="E14" s="12">
        <v>0</v>
      </c>
      <c r="F14" s="12">
        <v>0</v>
      </c>
      <c r="G14" s="12">
        <v>0</v>
      </c>
      <c r="H14" s="12">
        <v>84.5</v>
      </c>
    </row>
    <row r="15" spans="2:8" x14ac:dyDescent="0.3">
      <c r="C15" t="s">
        <v>20</v>
      </c>
      <c r="D15" s="12">
        <v>0</v>
      </c>
      <c r="E15" s="12">
        <v>76.75</v>
      </c>
      <c r="F15" s="12">
        <v>0</v>
      </c>
      <c r="G15" s="12">
        <v>0</v>
      </c>
      <c r="H15" s="12">
        <v>76.75</v>
      </c>
    </row>
    <row r="16" spans="2:8" x14ac:dyDescent="0.3">
      <c r="B16" t="s">
        <v>117</v>
      </c>
      <c r="D16" s="12">
        <v>84.5</v>
      </c>
      <c r="E16" s="12">
        <v>326</v>
      </c>
      <c r="F16" s="12">
        <v>79</v>
      </c>
      <c r="G16" s="12">
        <v>167</v>
      </c>
      <c r="H16" s="12">
        <v>656.5</v>
      </c>
    </row>
    <row r="17" spans="2:8" x14ac:dyDescent="0.3">
      <c r="B17" t="s">
        <v>114</v>
      </c>
      <c r="D17" s="12"/>
      <c r="E17" s="12"/>
      <c r="F17" s="12"/>
      <c r="G17" s="12"/>
      <c r="H17" s="12"/>
    </row>
    <row r="18" spans="2:8" x14ac:dyDescent="0.3">
      <c r="C18" t="s">
        <v>28</v>
      </c>
      <c r="D18" s="12">
        <v>80</v>
      </c>
      <c r="E18" s="12">
        <v>78.25</v>
      </c>
      <c r="F18" s="12">
        <v>73.25</v>
      </c>
      <c r="G18" s="12">
        <v>0</v>
      </c>
      <c r="H18" s="12">
        <v>231.5</v>
      </c>
    </row>
    <row r="19" spans="2:8" x14ac:dyDescent="0.3">
      <c r="C19" t="s">
        <v>12</v>
      </c>
      <c r="D19" s="12">
        <v>0</v>
      </c>
      <c r="E19" s="12">
        <v>159.75</v>
      </c>
      <c r="F19" s="12">
        <v>0</v>
      </c>
      <c r="G19" s="12">
        <v>170.5</v>
      </c>
      <c r="H19" s="12">
        <v>330.25</v>
      </c>
    </row>
    <row r="20" spans="2:8" x14ac:dyDescent="0.3">
      <c r="C20" t="s">
        <v>20</v>
      </c>
      <c r="D20" s="12">
        <v>72</v>
      </c>
      <c r="E20" s="12">
        <v>49.25</v>
      </c>
      <c r="F20" s="12">
        <v>0</v>
      </c>
      <c r="G20" s="12">
        <v>0</v>
      </c>
      <c r="H20" s="12">
        <v>121.25</v>
      </c>
    </row>
    <row r="21" spans="2:8" x14ac:dyDescent="0.3">
      <c r="B21" t="s">
        <v>118</v>
      </c>
      <c r="D21" s="12">
        <v>152</v>
      </c>
      <c r="E21" s="12">
        <v>287.25</v>
      </c>
      <c r="F21" s="12">
        <v>73.25</v>
      </c>
      <c r="G21" s="12">
        <v>170.5</v>
      </c>
      <c r="H21" s="12">
        <v>683</v>
      </c>
    </row>
    <row r="22" spans="2:8" x14ac:dyDescent="0.3">
      <c r="B22" t="s">
        <v>115</v>
      </c>
      <c r="D22" s="12"/>
      <c r="E22" s="12"/>
      <c r="F22" s="12"/>
      <c r="G22" s="12"/>
      <c r="H22" s="12"/>
    </row>
    <row r="23" spans="2:8" x14ac:dyDescent="0.3">
      <c r="C23" t="s">
        <v>16</v>
      </c>
      <c r="D23" s="12">
        <v>0</v>
      </c>
      <c r="E23" s="12">
        <v>0</v>
      </c>
      <c r="F23" s="12">
        <v>158</v>
      </c>
      <c r="G23" s="12">
        <v>0</v>
      </c>
      <c r="H23" s="12">
        <v>158</v>
      </c>
    </row>
    <row r="24" spans="2:8" x14ac:dyDescent="0.3">
      <c r="C24" t="s">
        <v>28</v>
      </c>
      <c r="D24" s="12">
        <v>73.5</v>
      </c>
      <c r="E24" s="12">
        <v>236.25</v>
      </c>
      <c r="F24" s="12">
        <v>0</v>
      </c>
      <c r="G24" s="12">
        <v>70.75</v>
      </c>
      <c r="H24" s="12">
        <v>380.5</v>
      </c>
    </row>
    <row r="25" spans="2:8" x14ac:dyDescent="0.3">
      <c r="C25" t="s">
        <v>12</v>
      </c>
      <c r="D25" s="12">
        <v>94</v>
      </c>
      <c r="E25" s="12">
        <v>85</v>
      </c>
      <c r="F25" s="12">
        <v>265</v>
      </c>
      <c r="G25" s="12">
        <v>83.5</v>
      </c>
      <c r="H25" s="12">
        <v>527.5</v>
      </c>
    </row>
    <row r="26" spans="2:8" x14ac:dyDescent="0.3">
      <c r="C26" t="s">
        <v>20</v>
      </c>
      <c r="D26" s="12">
        <v>0</v>
      </c>
      <c r="E26" s="12">
        <v>0</v>
      </c>
      <c r="F26" s="12">
        <v>78.75</v>
      </c>
      <c r="G26" s="12">
        <v>74.5</v>
      </c>
      <c r="H26" s="12">
        <v>153.25</v>
      </c>
    </row>
    <row r="27" spans="2:8" x14ac:dyDescent="0.3">
      <c r="B27" t="s">
        <v>119</v>
      </c>
      <c r="D27" s="12">
        <v>167.5</v>
      </c>
      <c r="E27" s="12">
        <v>321.25</v>
      </c>
      <c r="F27" s="12">
        <v>501.75</v>
      </c>
      <c r="G27" s="12">
        <v>228.75</v>
      </c>
      <c r="H27" s="12">
        <v>1219.25</v>
      </c>
    </row>
    <row r="28" spans="2:8" x14ac:dyDescent="0.3">
      <c r="B28" t="s">
        <v>110</v>
      </c>
      <c r="D28" s="12">
        <v>787.5</v>
      </c>
      <c r="E28" s="12">
        <v>1339</v>
      </c>
      <c r="F28" s="12">
        <v>1037</v>
      </c>
      <c r="G28" s="12">
        <v>813</v>
      </c>
      <c r="H28" s="12">
        <v>3976.5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workbookViewId="0">
      <selection activeCell="J12" sqref="J12"/>
    </sheetView>
  </sheetViews>
  <sheetFormatPr defaultRowHeight="16.5" x14ac:dyDescent="0.3"/>
  <cols>
    <col min="1" max="1" width="2" customWidth="1"/>
    <col min="3" max="3" width="11" bestFit="1" customWidth="1"/>
    <col min="5" max="5" width="11.125" bestFit="1" customWidth="1"/>
    <col min="7" max="7" width="2.875" customWidth="1"/>
    <col min="8" max="9" width="8.125" customWidth="1"/>
  </cols>
  <sheetData>
    <row r="3" spans="2:9" x14ac:dyDescent="0.3">
      <c r="B3" t="s">
        <v>65</v>
      </c>
      <c r="H3" t="s">
        <v>85</v>
      </c>
    </row>
    <row r="4" spans="2:9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3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120</v>
      </c>
      <c r="I5" s="10">
        <v>311</v>
      </c>
    </row>
    <row r="6" spans="2:9" x14ac:dyDescent="0.3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121</v>
      </c>
      <c r="I6" s="10">
        <v>295.25</v>
      </c>
    </row>
    <row r="7" spans="2:9" x14ac:dyDescent="0.3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3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3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3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3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3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3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3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3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3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3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3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3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3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3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3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3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3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3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3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topLabels="1">
    <dataRefs count="1">
      <dataRef ref="B4:F26" sheet="분석작업-2"/>
    </dataRefs>
  </dataConsolidate>
  <phoneticPr fontId="1" type="noConversion"/>
  <conditionalFormatting sqref="F5:F26">
    <cfRule type="aboveAverage" dxfId="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workbookViewId="0">
      <selection activeCell="K18" sqref="K18"/>
    </sheetView>
  </sheetViews>
  <sheetFormatPr defaultRowHeight="16.5" x14ac:dyDescent="0.3"/>
  <cols>
    <col min="2" max="2" width="11" bestFit="1" customWidth="1"/>
  </cols>
  <sheetData>
    <row r="2" spans="2:6" x14ac:dyDescent="0.3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3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3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3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3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I9" sqref="I9"/>
    </sheetView>
  </sheetViews>
  <sheetFormatPr defaultRowHeight="16.5" x14ac:dyDescent="0.3"/>
  <cols>
    <col min="1" max="1" width="2.75" customWidth="1"/>
    <col min="3" max="3" width="11" bestFit="1" customWidth="1"/>
    <col min="5" max="5" width="11.125" bestFit="1" customWidth="1"/>
    <col min="6" max="6" width="11.5" customWidth="1"/>
  </cols>
  <sheetData>
    <row r="3" spans="2:6" x14ac:dyDescent="0.3">
      <c r="B3" t="s">
        <v>65</v>
      </c>
    </row>
    <row r="4" spans="2:6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3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</row>
    <row r="6" spans="2:6" x14ac:dyDescent="0.3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6" x14ac:dyDescent="0.3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6" x14ac:dyDescent="0.3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6" x14ac:dyDescent="0.3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6" x14ac:dyDescent="0.3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6" x14ac:dyDescent="0.3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6" x14ac:dyDescent="0.3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6" x14ac:dyDescent="0.3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6" x14ac:dyDescent="0.3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6" x14ac:dyDescent="0.3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6" x14ac:dyDescent="0.3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3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3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3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3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3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3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3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3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3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3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19050</xdr:colOff>
                    <xdr:row>1</xdr:row>
                    <xdr:rowOff>0</xdr:rowOff>
                  </from>
                  <to>
                    <xdr:col>4</xdr:col>
                    <xdr:colOff>800100</xdr:colOff>
                    <xdr:row>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28575</xdr:colOff>
                    <xdr:row>1</xdr:row>
                    <xdr:rowOff>19050</xdr:rowOff>
                  </from>
                  <to>
                    <xdr:col>5</xdr:col>
                    <xdr:colOff>800100</xdr:colOff>
                    <xdr:row>2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workbookViewId="0">
      <selection activeCell="K8" sqref="K8"/>
    </sheetView>
  </sheetViews>
  <sheetFormatPr defaultRowHeight="16.5" x14ac:dyDescent="0.3"/>
  <cols>
    <col min="4" max="4" width="11" bestFit="1" customWidth="1"/>
    <col min="6" max="6" width="11.125" bestFit="1" customWidth="1"/>
  </cols>
  <sheetData>
    <row r="2" spans="2:7" x14ac:dyDescent="0.3">
      <c r="B2" t="s">
        <v>65</v>
      </c>
    </row>
    <row r="3" spans="2:7" x14ac:dyDescent="0.3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3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3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3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3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3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3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3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3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3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3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3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3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3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3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3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3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3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3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3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3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3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3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0</xdr:colOff>
                <xdr:row>4</xdr:row>
                <xdr:rowOff>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지후 장</cp:lastModifiedBy>
  <dcterms:created xsi:type="dcterms:W3CDTF">2023-08-09T00:13:15Z</dcterms:created>
  <dcterms:modified xsi:type="dcterms:W3CDTF">2025-12-12T11:04:22Z</dcterms:modified>
</cp:coreProperties>
</file>