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오주환\Downloads\2025_기출문제집_컴활1급실기_학습자료_241206 update\2025_기출문제집_컴활1급실기_학습자료_241206 update\02 최신기출유형\05회\"/>
    </mc:Choice>
  </mc:AlternateContent>
  <xr:revisionPtr revIDLastSave="0" documentId="13_ncr:1_{5FDDF4D9-2206-4DD7-9F5B-8B533F266AC3}" xr6:coauthVersionLast="47" xr6:coauthVersionMax="47" xr10:uidLastSave="{00000000-0000-0000-0000-000000000000}"/>
  <bookViews>
    <workbookView xWindow="-108" yWindow="-108" windowWidth="23256" windowHeight="1257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nm.Criteria" localSheetId="0">'기본작업-1'!$A$26:$A$27</definedName>
    <definedName name="_xlnm.Extract" localSheetId="0">'기본작업-1'!$A$30:$J$30</definedName>
    <definedName name="_xlnm.Print_Titles" localSheetId="1">'기본작업-2'!$1:$1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7" i="1" l="1"/>
  <c r="C34" i="3" a="1"/>
  <c r="C34" i="3" s="1"/>
  <c r="C35" i="3" a="1"/>
  <c r="C35" i="3" s="1"/>
  <c r="C36" i="3" a="1"/>
  <c r="C36" i="3" s="1"/>
  <c r="C33" i="3" a="1"/>
  <c r="C33" i="3" s="1"/>
  <c r="M1" i="1"/>
  <c r="D34" i="3" a="1"/>
  <c r="D34" i="3" s="1"/>
  <c r="D35" i="3" a="1"/>
  <c r="D35" i="3" s="1"/>
  <c r="D36" i="3" a="1"/>
  <c r="D36" i="3"/>
  <c r="D33" i="3" a="1"/>
  <c r="D33" i="3" s="1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N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" i="3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4" i="3" a="1"/>
  <c r="L8" i="3" a="1"/>
  <c r="L12" i="3" a="1"/>
  <c r="L16" i="3" a="1"/>
  <c r="L20" i="3" a="1"/>
  <c r="L24" i="3" a="1"/>
  <c r="L28" i="3" a="1"/>
  <c r="L11" i="3" a="1"/>
  <c r="L5" i="3" a="1"/>
  <c r="L9" i="3" a="1"/>
  <c r="L13" i="3" a="1"/>
  <c r="L17" i="3" a="1"/>
  <c r="L21" i="3" a="1"/>
  <c r="L25" i="3" a="1"/>
  <c r="L29" i="3" a="1"/>
  <c r="L7" i="3" a="1"/>
  <c r="L19" i="3" a="1"/>
  <c r="L23" i="3" a="1"/>
  <c r="L6" i="3" a="1"/>
  <c r="L10" i="3" a="1"/>
  <c r="L14" i="3" a="1"/>
  <c r="L18" i="3" a="1"/>
  <c r="L22" i="3" a="1"/>
  <c r="L26" i="3" a="1"/>
  <c r="L15" i="3" a="1"/>
  <c r="L27" i="3" a="1"/>
  <c r="L3" i="3" a="1"/>
  <c r="L27" i="3" l="1"/>
  <c r="L15" i="3"/>
  <c r="L26" i="3"/>
  <c r="L22" i="3"/>
  <c r="L18" i="3"/>
  <c r="L14" i="3"/>
  <c r="L10" i="3"/>
  <c r="L6" i="3"/>
  <c r="L23" i="3"/>
  <c r="L19" i="3"/>
  <c r="L7" i="3"/>
  <c r="L29" i="3"/>
  <c r="L25" i="3"/>
  <c r="L21" i="3"/>
  <c r="L17" i="3"/>
  <c r="L13" i="3"/>
  <c r="L9" i="3"/>
  <c r="L5" i="3"/>
  <c r="L11" i="3"/>
  <c r="L28" i="3"/>
  <c r="L24" i="3"/>
  <c r="L20" i="3"/>
  <c r="L16" i="3"/>
  <c r="L12" i="3"/>
  <c r="L8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5CB1407-DF7D-4A9B-BB2F-3F732BF37A43}" sourceFile="C:\Users\오주환\Downloads\2025_기출문제집_컴활1급실기_학습자료_241206 update\2025_기출문제집_컴활1급실기_학습자료_241206 update\02 최신기출유형\05회\모의주식투자.accdb" keepAlive="1" name="모의주식투자" type="5" refreshedVersion="8" background="1">
    <dbPr connection="Provider=Microsoft.ACE.OLEDB.12.0;User ID=Admin;Data Source=C:\Users\오주환\Downloads\2025_기출문제집_컴활1급실기_학습자료_241206 update\2025_기출문제집_컴활1급실기_학습자료_241206 update\02 최신기출유형\05회\모의주식투자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9월대회성적 : 테이블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<sst xmlns="http://schemas.openxmlformats.org/spreadsheetml/2006/main" count="672" uniqueCount="122">
  <si>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</si>
  <si>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</si>
  <si>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</si>
  <si>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</si>
  <si>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</si>
  <si>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</si>
  <si>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</si>
  <si>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</si>
  <si>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</si>
  <si>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</si>
  <si>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</si>
  <si>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</si>
  <si>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</si>
  <si>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</si>
  <si>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</si>
  <si>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</si>
  <si>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</si>
  <si>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</si>
  <si>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</si>
  <si>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</si>
  <si>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</si>
  <si>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</si>
  <si>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</si>
  <si>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</si>
  <si>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</si>
  <si>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</si>
  <si>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</si>
  <si>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</si>
  <si>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</si>
  <si>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</si>
  <si>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</si>
  <si>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</si>
  <si>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</si>
  <si>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</si>
  <si>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</si>
  <si>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</si>
  <si>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</si>
  <si>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</si>
  <si>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</si>
  <si>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</si>
  <si>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</si>
  <si>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</si>
  <si>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</si>
  <si>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</si>
  <si>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</si>
  <si>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</si>
  <si>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</si>
  <si>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</si>
  <si>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</si>
  <si>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</si>
  <si>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</si>
  <si>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</si>
  <si>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</si>
  <si>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</si>
  <si>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</si>
  <si>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</si>
  <si>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</si>
  <si>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</si>
  <si>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</si>
  <si>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</si>
  <si>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</si>
  <si>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</si>
  <si>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</si>
  <si>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</si>
  <si>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</si>
  <si>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</si>
  <si>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</si>
  <si>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</si>
  <si>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</si>
  <si>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</si>
  <si>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</si>
  <si>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</si>
  <si>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</si>
  <si>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</si>
  <si>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</si>
  <si>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</si>
  <si>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</si>
  <si>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</si>
  <si>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</si>
  <si>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</si>
  <si>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</si>
  <si>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</si>
  <si>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</si>
  <si>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</si>
  <si>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</si>
  <si>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</si>
  <si>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</si>
  <si>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</si>
  <si>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</si>
  <si>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</si>
  <si>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</si>
  <si>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</si>
  <si>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</si>
  <si>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</si>
  <si>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</si>
  <si>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</si>
  <si>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</si>
  <si>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</si>
  <si>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</si>
  <si>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</si>
  <si>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</si>
  <si>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</si>
  <si>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</si>
  <si>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</si>
  <si>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</si>
  <si>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</si>
  <si>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</si>
  <si>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</si>
  <si>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식</t>
    <phoneticPr fontId="1" type="noConversion"/>
  </si>
  <si>
    <t>총합계</t>
  </si>
  <si>
    <t>일(신청일)</t>
  </si>
  <si>
    <t>2020-03-01 - 2020-03-20</t>
  </si>
  <si>
    <t>2020-03-01 - 2020-03-20 요약</t>
  </si>
  <si>
    <t>2020-03-21 - 2020-04-09</t>
  </si>
  <si>
    <t>2020-03-21 - 2020-04-09 요약</t>
  </si>
  <si>
    <t>2020-04-30 - 2020-05-19</t>
  </si>
  <si>
    <t>2020-04-30 - 2020-05-19 요약</t>
  </si>
  <si>
    <t>2020-07-19 - 2020-08-07</t>
  </si>
  <si>
    <t>2020-07-19 - 2020-08-07 요약</t>
  </si>
  <si>
    <t>합계 : 전체평균</t>
  </si>
  <si>
    <t>김*</t>
    <phoneticPr fontId="1" type="noConversion"/>
  </si>
  <si>
    <t>이*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</si>
</sst>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점&quot;"/>
    <numFmt numFmtId="177" formatCode="[&gt;=400]&quot;만점&quot;;[&gt;=390]&quot;우수&quot;;&quot;***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3"/>
      <color rgb="FF0000FF"/>
      <name val="굴림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표준" xfId="0" builtinId="0"/>
    <cellStyle name="표준_계산작업" xfId="1" xr:uid="{15ADF2B6-A098-45E4-BAD2-BEC5F04365EA}"/>
  </cellStyles>
  <dxfs count="4">
    <dxf>
      <font>
        <b/>
        <i/>
        <color rgb="FF0070C0"/>
      </font>
    </dxf>
    <dxf>
      <font>
        <color rgb="FFFFC000"/>
      </font>
    </dxf>
    <dxf>
      <fill>
        <patternFill>
          <bgColor rgb="FFFFC000"/>
        </patternFill>
      </fill>
    </dxf>
    <dxf>
      <font>
        <color rgb="FFFFC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30480</xdr:colOff>
          <xdr:row>1</xdr:row>
          <xdr:rowOff>38100</xdr:rowOff>
        </xdr:from>
        <xdr:to>
          <xdr:col>4</xdr:col>
          <xdr:colOff>800100</xdr:colOff>
          <xdr:row>2</xdr:row>
          <xdr:rowOff>182880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38100</xdr:colOff>
          <xdr:row>1</xdr:row>
          <xdr:rowOff>45720</xdr:rowOff>
        </xdr:from>
        <xdr:to>
          <xdr:col>5</xdr:col>
          <xdr:colOff>777240</xdr:colOff>
          <xdr:row>2</xdr:row>
          <xdr:rowOff>167640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30480</xdr:colOff>
          <xdr:row>3</xdr:row>
          <xdr:rowOff>198120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오주환" refreshedDate="45852.404127662034" backgroundQuery="1" createdVersion="8" refreshedVersion="8" minRefreshableVersion="3" recordCount="50" xr:uid="{63C58DE1-985C-41AF-95B8-3BC874A33142}">
  <cacheSource type="external" connectionId="1"/>
  <cacheFields count="12">
    <cacheField name="성명" numFmtId="0">
      <sharedItems/>
    </cacheField>
    <cacheField name="사원번호" numFmtId="0">
      <sharedItems/>
    </cacheField>
    <cacheField name="부서명" numFmtId="0">
      <sharedItems count="4">
        <s v="전산정보부"/>
        <s v="생산관리부"/>
        <s v="인사재무부"/>
        <s v="물류부"/>
      </sharedItems>
    </cacheField>
    <cacheField name="직위" numFmtId="0">
      <sharedItems count="4">
        <s v="과장"/>
        <s v="대리"/>
        <s v="사원"/>
        <s v="차장"/>
      </sharedItems>
    </cacheField>
    <cacheField name="신청일" numFmtId="0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10"/>
    </cacheField>
    <cacheField name="첫째주" numFmtId="0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>
      <sharedItems containsSemiMixedTypes="0" containsString="0" containsNumber="1" containsInteger="1" minValue="208" maxValue="372"/>
    </cacheField>
    <cacheField name="일(신청일)" numFmtId="0" databaseField="0">
      <fieldGroup base="4">
        <rangePr groupBy="days" startDate="2020-03-01T00:00:00" endDate="2020-08-08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8"/>
        </groupItems>
      </fieldGroup>
    </cacheField>
    <cacheField name="전체평균" numFmtId="0" formula=" (첫째주+둘째주+셋째주+넷째주)/4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s v="윤여송"/>
    <s v="가R001"/>
    <x v="0"/>
    <x v="0"/>
    <x v="0"/>
    <x v="0"/>
    <x v="0"/>
    <x v="0"/>
    <x v="0"/>
    <n v="354"/>
  </r>
  <r>
    <s v="이기상"/>
    <s v="가R002"/>
    <x v="0"/>
    <x v="1"/>
    <x v="1"/>
    <x v="1"/>
    <x v="1"/>
    <x v="1"/>
    <x v="1"/>
    <n v="228"/>
  </r>
  <r>
    <s v="이원평"/>
    <s v="가R003"/>
    <x v="0"/>
    <x v="2"/>
    <x v="2"/>
    <x v="2"/>
    <x v="2"/>
    <x v="2"/>
    <x v="2"/>
    <n v="208"/>
  </r>
  <r>
    <s v="강문상"/>
    <s v="가R004"/>
    <x v="1"/>
    <x v="2"/>
    <x v="1"/>
    <x v="3"/>
    <x v="3"/>
    <x v="3"/>
    <x v="3"/>
    <n v="282"/>
  </r>
  <r>
    <s v="조병학"/>
    <s v="가R005"/>
    <x v="1"/>
    <x v="0"/>
    <x v="3"/>
    <x v="4"/>
    <x v="4"/>
    <x v="4"/>
    <x v="4"/>
    <n v="291"/>
  </r>
  <r>
    <s v="구현서"/>
    <s v="가R006"/>
    <x v="1"/>
    <x v="2"/>
    <x v="2"/>
    <x v="5"/>
    <x v="5"/>
    <x v="5"/>
    <x v="5"/>
    <n v="342"/>
  </r>
  <r>
    <s v="김경화"/>
    <s v="가R007"/>
    <x v="1"/>
    <x v="1"/>
    <x v="4"/>
    <x v="6"/>
    <x v="6"/>
    <x v="6"/>
    <x v="6"/>
    <n v="342"/>
  </r>
  <r>
    <s v="유근선"/>
    <s v="가R008"/>
    <x v="1"/>
    <x v="3"/>
    <x v="5"/>
    <x v="7"/>
    <x v="7"/>
    <x v="7"/>
    <x v="7"/>
    <n v="366"/>
  </r>
  <r>
    <s v="최준기"/>
    <s v="가R009"/>
    <x v="1"/>
    <x v="2"/>
    <x v="2"/>
    <x v="7"/>
    <x v="8"/>
    <x v="8"/>
    <x v="8"/>
    <n v="297"/>
  </r>
  <r>
    <s v="김세환"/>
    <s v="가R010"/>
    <x v="0"/>
    <x v="2"/>
    <x v="6"/>
    <x v="7"/>
    <x v="9"/>
    <x v="9"/>
    <x v="9"/>
    <n v="315"/>
  </r>
  <r>
    <s v="조명래"/>
    <s v="가R102"/>
    <x v="2"/>
    <x v="2"/>
    <x v="3"/>
    <x v="8"/>
    <x v="10"/>
    <x v="9"/>
    <x v="3"/>
    <n v="343"/>
  </r>
  <r>
    <s v="양정회"/>
    <s v="나Q001"/>
    <x v="3"/>
    <x v="3"/>
    <x v="7"/>
    <x v="8"/>
    <x v="11"/>
    <x v="5"/>
    <x v="3"/>
    <n v="310"/>
  </r>
  <r>
    <s v="김형섭"/>
    <s v="나Q002"/>
    <x v="0"/>
    <x v="3"/>
    <x v="3"/>
    <x v="9"/>
    <x v="12"/>
    <x v="10"/>
    <x v="10"/>
    <n v="311"/>
  </r>
  <r>
    <s v="박영훈"/>
    <s v="나Q003"/>
    <x v="3"/>
    <x v="2"/>
    <x v="7"/>
    <x v="10"/>
    <x v="13"/>
    <x v="11"/>
    <x v="11"/>
    <n v="337"/>
  </r>
  <r>
    <s v="최일목"/>
    <s v="나Q004"/>
    <x v="1"/>
    <x v="1"/>
    <x v="8"/>
    <x v="9"/>
    <x v="14"/>
    <x v="12"/>
    <x v="12"/>
    <n v="263"/>
  </r>
  <r>
    <s v="최재석"/>
    <s v="나Q005"/>
    <x v="0"/>
    <x v="0"/>
    <x v="0"/>
    <x v="11"/>
    <x v="15"/>
    <x v="8"/>
    <x v="13"/>
    <n v="292"/>
  </r>
  <r>
    <s v="김한응"/>
    <s v="나Q006"/>
    <x v="0"/>
    <x v="2"/>
    <x v="0"/>
    <x v="12"/>
    <x v="16"/>
    <x v="8"/>
    <x v="14"/>
    <n v="330"/>
  </r>
  <r>
    <s v="유제관"/>
    <s v="나Q007"/>
    <x v="0"/>
    <x v="0"/>
    <x v="0"/>
    <x v="13"/>
    <x v="17"/>
    <x v="13"/>
    <x v="15"/>
    <n v="275"/>
  </r>
  <r>
    <s v="한성현"/>
    <s v="나Q008"/>
    <x v="1"/>
    <x v="3"/>
    <x v="2"/>
    <x v="14"/>
    <x v="17"/>
    <x v="14"/>
    <x v="12"/>
    <n v="262"/>
  </r>
  <r>
    <s v="김영득"/>
    <s v="나Q009"/>
    <x v="0"/>
    <x v="0"/>
    <x v="9"/>
    <x v="12"/>
    <x v="18"/>
    <x v="13"/>
    <x v="16"/>
    <n v="279"/>
  </r>
  <r>
    <s v="안기순"/>
    <s v="나Q010"/>
    <x v="0"/>
    <x v="1"/>
    <x v="7"/>
    <x v="13"/>
    <x v="13"/>
    <x v="14"/>
    <x v="13"/>
    <n v="299"/>
  </r>
  <r>
    <s v="장용훈"/>
    <s v="나Q011"/>
    <x v="3"/>
    <x v="2"/>
    <x v="6"/>
    <x v="14"/>
    <x v="19"/>
    <x v="14"/>
    <x v="13"/>
    <n v="308"/>
  </r>
  <r>
    <s v="김양현"/>
    <s v="나Q012"/>
    <x v="1"/>
    <x v="1"/>
    <x v="6"/>
    <x v="15"/>
    <x v="19"/>
    <x v="7"/>
    <x v="17"/>
    <n v="314"/>
  </r>
  <r>
    <s v="김두준"/>
    <s v="나Q013"/>
    <x v="1"/>
    <x v="1"/>
    <x v="2"/>
    <x v="16"/>
    <x v="1"/>
    <x v="15"/>
    <x v="18"/>
    <n v="313"/>
  </r>
  <r>
    <s v="백준걸"/>
    <s v="가R024"/>
    <x v="1"/>
    <x v="1"/>
    <x v="9"/>
    <x v="7"/>
    <x v="11"/>
    <x v="16"/>
    <x v="13"/>
    <n v="287"/>
  </r>
  <r>
    <s v="고수정"/>
    <s v="가R025"/>
    <x v="1"/>
    <x v="0"/>
    <x v="9"/>
    <x v="7"/>
    <x v="8"/>
    <x v="17"/>
    <x v="14"/>
    <n v="347"/>
  </r>
  <r>
    <s v="유응구"/>
    <s v="가R026"/>
    <x v="1"/>
    <x v="3"/>
    <x v="6"/>
    <x v="7"/>
    <x v="18"/>
    <x v="18"/>
    <x v="13"/>
    <n v="303"/>
  </r>
  <r>
    <s v="최연화"/>
    <s v="가R027"/>
    <x v="3"/>
    <x v="2"/>
    <x v="6"/>
    <x v="7"/>
    <x v="7"/>
    <x v="14"/>
    <x v="16"/>
    <n v="300"/>
  </r>
  <r>
    <s v="이병열"/>
    <s v="가R028"/>
    <x v="2"/>
    <x v="0"/>
    <x v="7"/>
    <x v="7"/>
    <x v="8"/>
    <x v="3"/>
    <x v="19"/>
    <n v="331"/>
  </r>
  <r>
    <s v="이충희"/>
    <s v="가R029"/>
    <x v="2"/>
    <x v="0"/>
    <x v="0"/>
    <x v="7"/>
    <x v="9"/>
    <x v="4"/>
    <x v="3"/>
    <n v="301"/>
  </r>
  <r>
    <s v="강흥석"/>
    <s v="가R030"/>
    <x v="2"/>
    <x v="0"/>
    <x v="0"/>
    <x v="7"/>
    <x v="11"/>
    <x v="19"/>
    <x v="20"/>
    <n v="329"/>
  </r>
  <r>
    <s v="이나영"/>
    <s v="가R031"/>
    <x v="2"/>
    <x v="1"/>
    <x v="10"/>
    <x v="17"/>
    <x v="17"/>
    <x v="20"/>
    <x v="19"/>
    <n v="330"/>
  </r>
  <r>
    <s v="이정은"/>
    <s v="가R032"/>
    <x v="2"/>
    <x v="1"/>
    <x v="9"/>
    <x v="10"/>
    <x v="13"/>
    <x v="8"/>
    <x v="15"/>
    <n v="291"/>
  </r>
  <r>
    <s v="김태정"/>
    <s v="가R033"/>
    <x v="3"/>
    <x v="1"/>
    <x v="0"/>
    <x v="9"/>
    <x v="14"/>
    <x v="9"/>
    <x v="16"/>
    <n v="283"/>
  </r>
  <r>
    <s v="김환식"/>
    <s v="가R034"/>
    <x v="3"/>
    <x v="1"/>
    <x v="0"/>
    <x v="11"/>
    <x v="15"/>
    <x v="14"/>
    <x v="13"/>
    <n v="292"/>
  </r>
  <r>
    <s v="이영희"/>
    <s v="가R035"/>
    <x v="3"/>
    <x v="1"/>
    <x v="5"/>
    <x v="11"/>
    <x v="20"/>
    <x v="14"/>
    <x v="14"/>
    <n v="319"/>
  </r>
  <r>
    <s v="이원섭"/>
    <s v="가R036"/>
    <x v="3"/>
    <x v="1"/>
    <x v="5"/>
    <x v="11"/>
    <x v="12"/>
    <x v="19"/>
    <x v="21"/>
    <n v="324"/>
  </r>
  <r>
    <s v="도경민"/>
    <s v="가R037"/>
    <x v="3"/>
    <x v="1"/>
    <x v="5"/>
    <x v="11"/>
    <x v="21"/>
    <x v="21"/>
    <x v="6"/>
    <n v="354"/>
  </r>
  <r>
    <s v="황선철"/>
    <s v="가R038"/>
    <x v="3"/>
    <x v="2"/>
    <x v="0"/>
    <x v="18"/>
    <x v="6"/>
    <x v="13"/>
    <x v="14"/>
    <n v="363"/>
  </r>
  <r>
    <s v="방극준"/>
    <s v="가R039"/>
    <x v="2"/>
    <x v="3"/>
    <x v="6"/>
    <x v="18"/>
    <x v="19"/>
    <x v="22"/>
    <x v="22"/>
    <n v="324"/>
  </r>
  <r>
    <s v="노창용"/>
    <s v="가R040"/>
    <x v="2"/>
    <x v="3"/>
    <x v="0"/>
    <x v="19"/>
    <x v="22"/>
    <x v="23"/>
    <x v="11"/>
    <n v="329"/>
  </r>
  <r>
    <s v="인정제"/>
    <s v="나Q030"/>
    <x v="2"/>
    <x v="1"/>
    <x v="0"/>
    <x v="8"/>
    <x v="23"/>
    <x v="24"/>
    <x v="7"/>
    <n v="365"/>
  </r>
  <r>
    <s v="이석하"/>
    <s v="나Q031"/>
    <x v="2"/>
    <x v="2"/>
    <x v="3"/>
    <x v="20"/>
    <x v="10"/>
    <x v="14"/>
    <x v="21"/>
    <n v="346"/>
  </r>
  <r>
    <s v="허기중"/>
    <s v="나Q032"/>
    <x v="2"/>
    <x v="2"/>
    <x v="3"/>
    <x v="21"/>
    <x v="24"/>
    <x v="4"/>
    <x v="14"/>
    <n v="363"/>
  </r>
  <r>
    <s v="이종란"/>
    <s v="나Q033"/>
    <x v="2"/>
    <x v="1"/>
    <x v="0"/>
    <x v="20"/>
    <x v="18"/>
    <x v="3"/>
    <x v="6"/>
    <n v="357"/>
  </r>
  <r>
    <s v="정재민"/>
    <s v="나Q034"/>
    <x v="2"/>
    <x v="1"/>
    <x v="11"/>
    <x v="8"/>
    <x v="18"/>
    <x v="7"/>
    <x v="7"/>
    <n v="360"/>
  </r>
  <r>
    <s v="남진후"/>
    <s v="나Q035"/>
    <x v="2"/>
    <x v="0"/>
    <x v="12"/>
    <x v="21"/>
    <x v="25"/>
    <x v="19"/>
    <x v="4"/>
    <n v="372"/>
  </r>
  <r>
    <s v="최영석"/>
    <s v="나Q036"/>
    <x v="2"/>
    <x v="3"/>
    <x v="0"/>
    <x v="22"/>
    <x v="26"/>
    <x v="20"/>
    <x v="5"/>
    <n v="367"/>
  </r>
  <r>
    <s v="정태은"/>
    <s v="나Q037"/>
    <x v="2"/>
    <x v="3"/>
    <x v="1"/>
    <x v="22"/>
    <x v="27"/>
    <x v="25"/>
    <x v="6"/>
    <n v="347"/>
  </r>
  <r>
    <s v="전광일"/>
    <s v="나Q038"/>
    <x v="2"/>
    <x v="3"/>
    <x v="1"/>
    <x v="23"/>
    <x v="11"/>
    <x v="19"/>
    <x v="7"/>
    <n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5D79225-96AE-4662-9438-EC4B60022A89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H28" firstHeaderRow="1" firstDataRow="2" firstDataCol="2"/>
  <pivotFields count="12">
    <pivotField compact="0" subtotalTop="0" showAll="0"/>
    <pivotField compact="0" subtotalTop="0" showAll="0"/>
    <pivotField axis="axisRow" compact="0" subtotalTop="0" showAll="0">
      <items count="5">
        <item x="3"/>
        <item x="1"/>
        <item x="2"/>
        <item x="0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compact="0" subtotalTop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ubtotalTop="0" showAll="0"/>
    <pivotField compact="0" subtotalTop="0" showAll="0"/>
    <pivotField compact="0" subtotalTop="0" showAll="0"/>
    <pivotField compact="0" subtotalTop="0" showAll="0"/>
    <pivotField compact="0" subtotalTop="0" showAll="0"/>
    <pivotField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dataField="1" compact="0" subtotalTop="0" dragToRow="0" dragToCol="0" dragToPage="0" showAll="0" defaultSubtotal="0"/>
  </pivotFields>
  <rowFields count="2">
    <field x="10"/>
    <field x="2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11" baseField="2" baseItem="0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M41"/>
  <sheetViews>
    <sheetView tabSelected="1" topLeftCell="A26" workbookViewId="0">
      <selection activeCell="B14" sqref="B14"/>
    </sheetView>
  </sheetViews>
  <sheetFormatPr defaultRowHeight="17.399999999999999" x14ac:dyDescent="0.4"/>
  <cols>
    <col min="2" max="2" width="7.09765625" bestFit="1" customWidth="1"/>
    <col min="3" max="3" width="11" bestFit="1" customWidth="1"/>
    <col min="4" max="4" width="5.69921875" customWidth="1"/>
    <col min="5" max="5" width="11.09765625" bestFit="1" customWidth="1"/>
    <col min="6" max="9" width="7.09765625" bestFit="1" customWidth="1"/>
    <col min="10" max="10" width="5.19921875" bestFit="1" customWidth="1"/>
  </cols>
  <sheetData>
    <row r="1" spans="1:1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M1" t="b">
        <f>AND( ISODD( COLUMN(A1) ),RIGHT(A$1,1)="주")</f>
        <v>0</v>
      </c>
    </row>
    <row r="2" spans="1:13" x14ac:dyDescent="0.4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3" x14ac:dyDescent="0.4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3" x14ac:dyDescent="0.4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3" x14ac:dyDescent="0.4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3" x14ac:dyDescent="0.4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3" x14ac:dyDescent="0.4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3" x14ac:dyDescent="0.4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3" x14ac:dyDescent="0.4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3" x14ac:dyDescent="0.4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3" x14ac:dyDescent="0.4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3" x14ac:dyDescent="0.4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3" x14ac:dyDescent="0.4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3" x14ac:dyDescent="0.4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3" x14ac:dyDescent="0.4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3" x14ac:dyDescent="0.4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4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4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4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4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4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4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4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4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4">
      <c r="A26" s="2" t="s">
        <v>108</v>
      </c>
    </row>
    <row r="27" spans="1:10" x14ac:dyDescent="0.4">
      <c r="A27" t="b">
        <f>I2&gt;H2</f>
        <v>0</v>
      </c>
    </row>
    <row r="29" spans="1:10" x14ac:dyDescent="0.4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4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4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4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4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4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4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4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4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4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  <row r="39" spans="1:10" x14ac:dyDescent="0.4">
      <c r="A39" s="2"/>
      <c r="B39" s="2"/>
      <c r="C39" s="2"/>
      <c r="D39" s="2"/>
      <c r="E39" s="3"/>
      <c r="F39" s="2"/>
      <c r="G39" s="2"/>
      <c r="H39" s="2"/>
      <c r="I39" s="2"/>
      <c r="J39" s="2"/>
    </row>
    <row r="40" spans="1:10" x14ac:dyDescent="0.4">
      <c r="A40" s="2"/>
      <c r="B40" s="2"/>
      <c r="C40" s="2"/>
      <c r="D40" s="2"/>
      <c r="E40" s="3"/>
      <c r="F40" s="2"/>
      <c r="G40" s="2"/>
      <c r="H40" s="2"/>
      <c r="I40" s="2"/>
      <c r="J40" s="2"/>
    </row>
    <row r="41" spans="1:10" x14ac:dyDescent="0.4">
      <c r="A41" s="2"/>
      <c r="B41" s="2"/>
      <c r="C41" s="2"/>
      <c r="D41" s="2"/>
      <c r="E41" s="3"/>
      <c r="F41" s="2"/>
      <c r="G41" s="2"/>
      <c r="H41" s="2"/>
      <c r="I41" s="2"/>
      <c r="J41" s="2"/>
    </row>
  </sheetData>
  <phoneticPr fontId="1" type="noConversion"/>
  <conditionalFormatting sqref="A1:J24">
    <cfRule type="expression" dxfId="3" priority="4">
      <formula>AND( ISODD( COLUMN(A1) ),RIGHT(A$1,1)="주")</formula>
    </cfRule>
    <cfRule type="expression" dxfId="2" priority="1">
      <formula>AND( ISODD( COLUMN(A1) ),RIGHT(A$1,1)="주")</formula>
    </cfRule>
  </conditionalFormatting>
  <conditionalFormatting sqref="A30:J30">
    <cfRule type="expression" dxfId="1" priority="2">
      <formula>AND( ISODD( COLUMN(A30) ),RIGHT(A$1,1)="주")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topLeftCell="A10" workbookViewId="0">
      <selection activeCell="A13" sqref="A13"/>
    </sheetView>
  </sheetViews>
  <sheetFormatPr defaultRowHeight="17.399999999999999" x14ac:dyDescent="0.4"/>
  <cols>
    <col min="3" max="3" width="11" bestFit="1" customWidth="1"/>
    <col min="5" max="5" width="11.0976562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4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4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4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4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4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4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4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4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4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4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4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4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4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4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4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4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4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4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4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4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4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4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>
    <oddHeader>&amp;R&amp;G</oddHeader>
  </headerFooter>
  <rowBreaks count="1" manualBreakCount="1">
    <brk id="12" max="16383" man="1"/>
  </row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N36"/>
  <sheetViews>
    <sheetView workbookViewId="0">
      <selection activeCell="L3" sqref="L3:L29"/>
    </sheetView>
  </sheetViews>
  <sheetFormatPr defaultRowHeight="17.399999999999999" x14ac:dyDescent="0.4"/>
  <cols>
    <col min="1" max="1" width="1.69921875" customWidth="1"/>
    <col min="2" max="2" width="11.19921875" customWidth="1"/>
    <col min="4" max="4" width="11" bestFit="1" customWidth="1"/>
    <col min="6" max="6" width="11.09765625" bestFit="1" customWidth="1"/>
  </cols>
  <sheetData>
    <row r="1" spans="2:14" x14ac:dyDescent="0.4">
      <c r="B1" t="s">
        <v>65</v>
      </c>
    </row>
    <row r="2" spans="2:14" x14ac:dyDescent="0.4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4" x14ac:dyDescent="0.4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>
        <f ca="1">SUMPRODUCT(G3:J3, OFFSET($F$32, MATCH(E3, $F$33:$F$36,0 ), 1,1,4) )</f>
        <v>78.75</v>
      </c>
      <c r="L3" s="4" t="str" cm="1">
        <f t="array" ref="L3">fn평가(G3,H3,I3,J3)</f>
        <v/>
      </c>
      <c r="M3" s="8" t="str">
        <f xml:space="preserve"> IFERROR( REPT( "▶", (J3-I3)/10 ), REPT( "◁", ABS((J3-I3)/10) ) )</f>
        <v>▶▶▶</v>
      </c>
      <c r="N3" t="str">
        <f xml:space="preserve"> IFERROR( REPT( "▶", (J3-I3)/10 ), REPT( "◁", ABS((J3-I3)/10) ) )</f>
        <v>▶▶▶</v>
      </c>
    </row>
    <row r="4" spans="2:14" x14ac:dyDescent="0.4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>
        <f t="shared" ref="K4:K29" ca="1" si="0">SUMPRODUCT(G4:J4, OFFSET($F$32, MATCH(E4, $F$33:$F$36,0 ), 1,1,4) )</f>
        <v>67.8</v>
      </c>
      <c r="L4" s="4" t="str" cm="1">
        <f t="array" ref="L4">fn평가(G4,H4,I4,J4)</f>
        <v>저조</v>
      </c>
      <c r="M4" s="8" t="str">
        <f t="shared" ref="M4:M29" si="1" xml:space="preserve"> IFERROR( REPT( "▶", (J4-I4)/10 ), REPT( "◁", ABS((J4-I4)/10) ) )</f>
        <v>◁◁◁</v>
      </c>
    </row>
    <row r="5" spans="2:14" x14ac:dyDescent="0.4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>
        <f t="shared" ca="1" si="0"/>
        <v>81.7</v>
      </c>
      <c r="L5" s="4" t="str" cm="1">
        <f t="array" ref="L5">fn평가(G5,H5,I5,J5)</f>
        <v/>
      </c>
      <c r="M5" s="8" t="str">
        <f t="shared" si="1"/>
        <v>▶</v>
      </c>
    </row>
    <row r="6" spans="2:14" x14ac:dyDescent="0.4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>
        <f t="shared" ca="1" si="0"/>
        <v>85.199999999999989</v>
      </c>
      <c r="L6" s="4" t="str" cm="1">
        <f t="array" ref="L6">fn평가(G6,H6,I6,J6)</f>
        <v/>
      </c>
      <c r="M6" s="8" t="str">
        <f t="shared" si="1"/>
        <v/>
      </c>
    </row>
    <row r="7" spans="2:14" x14ac:dyDescent="0.4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>
        <f t="shared" ca="1" si="0"/>
        <v>80</v>
      </c>
      <c r="L7" s="4" t="str" cm="1">
        <f t="array" ref="L7">fn평가(G7,H7,I7,J7)</f>
        <v/>
      </c>
      <c r="M7" s="8" t="str">
        <f t="shared" si="1"/>
        <v/>
      </c>
    </row>
    <row r="8" spans="2:14" x14ac:dyDescent="0.4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>
        <f t="shared" ca="1" si="0"/>
        <v>86.300000000000011</v>
      </c>
      <c r="L8" s="4" t="str" cm="1">
        <f t="array" ref="L8">fn평가(G8,H8,I8,J8)</f>
        <v/>
      </c>
      <c r="M8" s="8" t="str">
        <f t="shared" si="1"/>
        <v/>
      </c>
    </row>
    <row r="9" spans="2:14" x14ac:dyDescent="0.4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>
        <f t="shared" ca="1" si="0"/>
        <v>90.75</v>
      </c>
      <c r="L9" s="4" t="str" cm="1">
        <f t="array" ref="L9">fn평가(G9,H9,I9,J9)</f>
        <v>우수</v>
      </c>
      <c r="M9" s="8" t="str">
        <f t="shared" si="1"/>
        <v>◁◁</v>
      </c>
    </row>
    <row r="10" spans="2:14" x14ac:dyDescent="0.4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>
        <f t="shared" ca="1" si="0"/>
        <v>74.5</v>
      </c>
      <c r="L10" s="4" t="str" cm="1">
        <f t="array" ref="L10">fn평가(G10,H10,I10,J10)</f>
        <v/>
      </c>
      <c r="M10" s="8" t="str">
        <f t="shared" si="1"/>
        <v>▶</v>
      </c>
    </row>
    <row r="11" spans="2:14" x14ac:dyDescent="0.4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>
        <f t="shared" ca="1" si="0"/>
        <v>77.699999999999989</v>
      </c>
      <c r="L11" s="4" t="str" cm="1">
        <f t="array" ref="L11">fn평가(G11,H11,I11,J11)</f>
        <v/>
      </c>
      <c r="M11" s="8" t="str">
        <f t="shared" si="1"/>
        <v>▶▶</v>
      </c>
    </row>
    <row r="12" spans="2:14" x14ac:dyDescent="0.4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>
        <f t="shared" ca="1" si="0"/>
        <v>89.3</v>
      </c>
      <c r="L12" s="4" t="str" cm="1">
        <f t="array" ref="L12">fn평가(G12,H12,I12,J12)</f>
        <v/>
      </c>
      <c r="M12" s="8" t="str">
        <f t="shared" si="1"/>
        <v/>
      </c>
    </row>
    <row r="13" spans="2:14" x14ac:dyDescent="0.4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>
        <f t="shared" ca="1" si="0"/>
        <v>79.199999999999989</v>
      </c>
      <c r="L13" s="4" t="str" cm="1">
        <f t="array" ref="L13">fn평가(G13,H13,I13,J13)</f>
        <v/>
      </c>
      <c r="M13" s="8" t="str">
        <f t="shared" si="1"/>
        <v>◁◁</v>
      </c>
    </row>
    <row r="14" spans="2:14" x14ac:dyDescent="0.4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>
        <f t="shared" ca="1" si="0"/>
        <v>77.2</v>
      </c>
      <c r="L14" s="4" t="str" cm="1">
        <f t="array" ref="L14">fn평가(G14,H14,I14,J14)</f>
        <v/>
      </c>
      <c r="M14" s="8" t="str">
        <f t="shared" si="1"/>
        <v>◁</v>
      </c>
    </row>
    <row r="15" spans="2:14" x14ac:dyDescent="0.4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>
        <f t="shared" ca="1" si="0"/>
        <v>71.5</v>
      </c>
      <c r="L15" s="4" t="str" cm="1">
        <f t="array" ref="L15">fn평가(G15,H15,I15,J15)</f>
        <v/>
      </c>
      <c r="M15" s="8" t="str">
        <f t="shared" si="1"/>
        <v>◁</v>
      </c>
    </row>
    <row r="16" spans="2:14" x14ac:dyDescent="0.4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>
        <f t="shared" ca="1" si="0"/>
        <v>83.75</v>
      </c>
      <c r="L16" s="4" t="str" cm="1">
        <f t="array" ref="L16">fn평가(G16,H16,I16,J16)</f>
        <v/>
      </c>
      <c r="M16" s="8" t="str">
        <f t="shared" si="1"/>
        <v>▶▶</v>
      </c>
    </row>
    <row r="17" spans="2:13" x14ac:dyDescent="0.4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>
        <f t="shared" ca="1" si="0"/>
        <v>90.3</v>
      </c>
      <c r="L17" s="4" t="str" cm="1">
        <f t="array" ref="L17">fn평가(G17,H17,I17,J17)</f>
        <v>우수</v>
      </c>
      <c r="M17" s="8" t="str">
        <f t="shared" si="1"/>
        <v/>
      </c>
    </row>
    <row r="18" spans="2:13" x14ac:dyDescent="0.4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>
        <f t="shared" ca="1" si="0"/>
        <v>83.5</v>
      </c>
      <c r="L18" s="4" t="str" cm="1">
        <f t="array" ref="L18">fn평가(G18,H18,I18,J18)</f>
        <v/>
      </c>
      <c r="M18" s="8" t="str">
        <f t="shared" si="1"/>
        <v>◁</v>
      </c>
    </row>
    <row r="19" spans="2:13" x14ac:dyDescent="0.4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>
        <f t="shared" ca="1" si="0"/>
        <v>82.25</v>
      </c>
      <c r="L19" s="4" t="str" cm="1">
        <f t="array" ref="L19">fn평가(G19,H19,I19,J19)</f>
        <v/>
      </c>
      <c r="M19" s="8" t="str">
        <f t="shared" si="1"/>
        <v/>
      </c>
    </row>
    <row r="20" spans="2:13" x14ac:dyDescent="0.4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>
        <f t="shared" ca="1" si="0"/>
        <v>86.3</v>
      </c>
      <c r="L20" s="4" t="str" cm="1">
        <f t="array" ref="L20">fn평가(G20,H20,I20,J20)</f>
        <v/>
      </c>
      <c r="M20" s="8" t="str">
        <f t="shared" si="1"/>
        <v>◁</v>
      </c>
    </row>
    <row r="21" spans="2:13" x14ac:dyDescent="0.4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>
        <f t="shared" ca="1" si="0"/>
        <v>80.7</v>
      </c>
      <c r="L21" s="4" t="str" cm="1">
        <f t="array" ref="L21">fn평가(G21,H21,I21,J21)</f>
        <v/>
      </c>
      <c r="M21" s="8" t="str">
        <f t="shared" si="1"/>
        <v>◁◁◁</v>
      </c>
    </row>
    <row r="22" spans="2:13" x14ac:dyDescent="0.4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>
        <f t="shared" ca="1" si="0"/>
        <v>73.099999999999994</v>
      </c>
      <c r="L22" s="4" t="str" cm="1">
        <f t="array" ref="L22">fn평가(G22,H22,I22,J22)</f>
        <v/>
      </c>
      <c r="M22" s="8" t="str">
        <f t="shared" si="1"/>
        <v>▶▶</v>
      </c>
    </row>
    <row r="23" spans="2:13" x14ac:dyDescent="0.4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>
        <f t="shared" ca="1" si="0"/>
        <v>82.3</v>
      </c>
      <c r="L23" s="4" t="str" cm="1">
        <f t="array" ref="L23">fn평가(G23,H23,I23,J23)</f>
        <v/>
      </c>
      <c r="M23" s="8" t="str">
        <f t="shared" si="1"/>
        <v>▶</v>
      </c>
    </row>
    <row r="24" spans="2:13" x14ac:dyDescent="0.4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>
        <f t="shared" ca="1" si="0"/>
        <v>84.7</v>
      </c>
      <c r="L24" s="4" t="str" cm="1">
        <f t="array" ref="L24">fn평가(G24,H24,I24,J24)</f>
        <v/>
      </c>
      <c r="M24" s="8" t="str">
        <f t="shared" si="1"/>
        <v/>
      </c>
    </row>
    <row r="25" spans="2:13" x14ac:dyDescent="0.4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>
        <f t="shared" ca="1" si="0"/>
        <v>92.1</v>
      </c>
      <c r="L25" s="4" t="str" cm="1">
        <f t="array" ref="L25">fn평가(G25,H25,I25,J25)</f>
        <v>우수</v>
      </c>
      <c r="M25" s="8" t="str">
        <f t="shared" si="1"/>
        <v>▶</v>
      </c>
    </row>
    <row r="26" spans="2:13" x14ac:dyDescent="0.4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>
        <f t="shared" ca="1" si="0"/>
        <v>88.800000000000011</v>
      </c>
      <c r="L26" s="4" t="str" cm="1">
        <f t="array" ref="L26">fn평가(G26,H26,I26,J26)</f>
        <v/>
      </c>
      <c r="M26" s="8" t="str">
        <f t="shared" si="1"/>
        <v/>
      </c>
    </row>
    <row r="27" spans="2:13" x14ac:dyDescent="0.4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>
        <f t="shared" ca="1" si="0"/>
        <v>68</v>
      </c>
      <c r="L27" s="4" t="str" cm="1">
        <f t="array" ref="L27">fn평가(G27,H27,I27,J27)</f>
        <v>저조</v>
      </c>
      <c r="M27" s="8" t="str">
        <f t="shared" si="1"/>
        <v>◁◁◁◁</v>
      </c>
    </row>
    <row r="28" spans="2:13" x14ac:dyDescent="0.4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>
        <f t="shared" ca="1" si="0"/>
        <v>83.25</v>
      </c>
      <c r="L28" s="4" t="str" cm="1">
        <f t="array" ref="L28">fn평가(G28,H28,I28,J28)</f>
        <v/>
      </c>
      <c r="M28" s="8" t="str">
        <f t="shared" si="1"/>
        <v>▶</v>
      </c>
    </row>
    <row r="29" spans="2:13" x14ac:dyDescent="0.4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>
        <f t="shared" ca="1" si="0"/>
        <v>87.25</v>
      </c>
      <c r="L29" s="4" t="str" cm="1">
        <f t="array" ref="L29">fn평가(G29,H29,I29,J29)</f>
        <v/>
      </c>
      <c r="M29" s="8" t="str">
        <f t="shared" si="1"/>
        <v/>
      </c>
    </row>
    <row r="31" spans="2:13" x14ac:dyDescent="0.4">
      <c r="B31" t="s">
        <v>81</v>
      </c>
      <c r="F31" t="s">
        <v>82</v>
      </c>
    </row>
    <row r="32" spans="2:13" x14ac:dyDescent="0.4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4">
      <c r="B33" s="4" t="s">
        <v>16</v>
      </c>
      <c r="C33" s="4">
        <f t="array" ref="C33">ROUND( AVERAGE( IF( ($D$3:$D$29=B33)*(($E$3:$E$29="대리") + ($E$3:$E$29="사원")), $G$3:$J$29 ) ),1)</f>
        <v>80.599999999999994</v>
      </c>
      <c r="D33" s="4">
        <f t="array" ref="D33">LARGE( IF( ($D$3:$D$29=B33), $G$3:$J$29 ),1)</f>
        <v>98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4">
      <c r="B34" s="4" t="s">
        <v>28</v>
      </c>
      <c r="C34" s="4">
        <f t="array" ref="C34">ROUND( AVERAGE( IF( ($D$3:$D$29=B34)*(($E$3:$E$29="대리") + ($E$3:$E$29="사원")), $G$3:$J$29 ) ),1)</f>
        <v>81.2</v>
      </c>
      <c r="D34" s="4">
        <f t="array" ref="D34">LARGE( IF( ($D$3:$D$29=B34), $G$3:$J$29 ),1)</f>
        <v>99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4">
      <c r="B35" s="4" t="s">
        <v>12</v>
      </c>
      <c r="C35" s="4">
        <f t="array" ref="C35">ROUND( AVERAGE( IF( ($D$3:$D$29=B35)*(($E$3:$E$29="대리") + ($E$3:$E$29="사원")), $G$3:$J$29 ) ),1)</f>
        <v>87.2</v>
      </c>
      <c r="D35" s="4">
        <f t="array" ref="D35">LARGE( IF( ($D$3:$D$29=B35), $G$3:$J$29 ),1)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4">
      <c r="B36" s="4" t="s">
        <v>20</v>
      </c>
      <c r="C36" s="4">
        <f t="array" ref="C36">ROUND( AVERAGE( IF( ($D$3:$D$29=B36)*(($E$3:$E$29="대리") + ($E$3:$E$29="사원")), $G$3:$J$29 ) ),1)</f>
        <v>71.900000000000006</v>
      </c>
      <c r="D36" s="4">
        <f t="array" ref="D36">LARGE( IF( ($D$3:$D$29=B36), $G$3:$J$29 ),1)</f>
        <v>96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topLeftCell="A13" workbookViewId="0">
      <selection activeCell="B4" sqref="B4"/>
    </sheetView>
  </sheetViews>
  <sheetFormatPr defaultRowHeight="17.399999999999999" x14ac:dyDescent="0.4"/>
  <cols>
    <col min="2" max="2" width="11.19921875" bestFit="1" customWidth="1"/>
    <col min="3" max="3" width="10.3984375" bestFit="1" customWidth="1"/>
    <col min="4" max="8" width="7.19921875" bestFit="1" customWidth="1"/>
    <col min="9" max="11" width="12.296875" bestFit="1" customWidth="1"/>
    <col min="12" max="13" width="16.8984375" bestFit="1" customWidth="1"/>
    <col min="14" max="15" width="12.296875" bestFit="1" customWidth="1"/>
    <col min="16" max="18" width="16.8984375" bestFit="1" customWidth="1"/>
    <col min="19" max="19" width="12.296875" bestFit="1" customWidth="1"/>
    <col min="20" max="25" width="16.8984375" bestFit="1" customWidth="1"/>
  </cols>
  <sheetData>
    <row r="3" spans="2:8" x14ac:dyDescent="0.4">
      <c r="B3" s="11" t="s">
        <v>119</v>
      </c>
      <c r="D3" s="11" t="s">
        <v>3</v>
      </c>
    </row>
    <row r="4" spans="2:8" x14ac:dyDescent="0.4">
      <c r="B4" s="11" t="s">
        <v>110</v>
      </c>
      <c r="C4" s="11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4">
      <c r="B5" t="s">
        <v>111</v>
      </c>
      <c r="D5" s="12"/>
      <c r="E5" s="12"/>
      <c r="F5" s="12"/>
      <c r="G5" s="12"/>
      <c r="H5" s="12"/>
    </row>
    <row r="6" spans="2:8" x14ac:dyDescent="0.4">
      <c r="C6" t="s">
        <v>16</v>
      </c>
      <c r="D6" s="12">
        <v>0</v>
      </c>
      <c r="E6" s="12">
        <v>151.5</v>
      </c>
      <c r="F6" s="12">
        <v>86</v>
      </c>
      <c r="G6" s="12">
        <v>0</v>
      </c>
      <c r="H6" s="12">
        <v>237.5</v>
      </c>
    </row>
    <row r="7" spans="2:8" x14ac:dyDescent="0.4">
      <c r="C7" t="s">
        <v>28</v>
      </c>
      <c r="D7" s="12">
        <v>0</v>
      </c>
      <c r="E7" s="12">
        <v>75.75</v>
      </c>
      <c r="F7" s="12">
        <v>159.25</v>
      </c>
      <c r="G7" s="12">
        <v>72</v>
      </c>
      <c r="H7" s="12">
        <v>307</v>
      </c>
    </row>
    <row r="8" spans="2:8" x14ac:dyDescent="0.4">
      <c r="C8" t="s">
        <v>12</v>
      </c>
      <c r="D8" s="12">
        <v>161.5</v>
      </c>
      <c r="E8" s="12">
        <v>177.25</v>
      </c>
      <c r="F8" s="12">
        <v>0</v>
      </c>
      <c r="G8" s="12">
        <v>174.75</v>
      </c>
      <c r="H8" s="12">
        <v>513.5</v>
      </c>
    </row>
    <row r="9" spans="2:8" x14ac:dyDescent="0.4">
      <c r="C9" t="s">
        <v>20</v>
      </c>
      <c r="D9" s="12">
        <v>222</v>
      </c>
      <c r="E9" s="12">
        <v>0</v>
      </c>
      <c r="F9" s="12">
        <v>137.75</v>
      </c>
      <c r="G9" s="12">
        <v>0</v>
      </c>
      <c r="H9" s="12">
        <v>359.75</v>
      </c>
    </row>
    <row r="10" spans="2:8" x14ac:dyDescent="0.4">
      <c r="B10" t="s">
        <v>112</v>
      </c>
      <c r="D10" s="12">
        <v>383.5</v>
      </c>
      <c r="E10" s="12">
        <v>404.5</v>
      </c>
      <c r="F10" s="12">
        <v>383</v>
      </c>
      <c r="G10" s="12">
        <v>246.75</v>
      </c>
      <c r="H10" s="12">
        <v>1417.75</v>
      </c>
    </row>
    <row r="11" spans="2:8" x14ac:dyDescent="0.4">
      <c r="B11" t="s">
        <v>113</v>
      </c>
      <c r="D11" s="12"/>
      <c r="E11" s="12"/>
      <c r="F11" s="12"/>
      <c r="G11" s="12"/>
      <c r="H11" s="12"/>
    </row>
    <row r="12" spans="2:8" x14ac:dyDescent="0.4">
      <c r="C12" t="s">
        <v>16</v>
      </c>
      <c r="D12" s="12">
        <v>0</v>
      </c>
      <c r="E12" s="12">
        <v>249.25</v>
      </c>
      <c r="F12" s="12">
        <v>79</v>
      </c>
      <c r="G12" s="12">
        <v>80.5</v>
      </c>
      <c r="H12" s="12">
        <v>408.75</v>
      </c>
    </row>
    <row r="13" spans="2:8" x14ac:dyDescent="0.4">
      <c r="C13" t="s">
        <v>28</v>
      </c>
      <c r="D13" s="12">
        <v>0</v>
      </c>
      <c r="E13" s="12">
        <v>0</v>
      </c>
      <c r="F13" s="12">
        <v>0</v>
      </c>
      <c r="G13" s="12">
        <v>86.5</v>
      </c>
      <c r="H13" s="12">
        <v>86.5</v>
      </c>
    </row>
    <row r="14" spans="2:8" x14ac:dyDescent="0.4">
      <c r="C14" t="s">
        <v>12</v>
      </c>
      <c r="D14" s="12">
        <v>84.5</v>
      </c>
      <c r="E14" s="12">
        <v>0</v>
      </c>
      <c r="F14" s="12">
        <v>0</v>
      </c>
      <c r="G14" s="12">
        <v>0</v>
      </c>
      <c r="H14" s="12">
        <v>84.5</v>
      </c>
    </row>
    <row r="15" spans="2:8" x14ac:dyDescent="0.4">
      <c r="C15" t="s">
        <v>20</v>
      </c>
      <c r="D15" s="12">
        <v>0</v>
      </c>
      <c r="E15" s="12">
        <v>76.75</v>
      </c>
      <c r="F15" s="12">
        <v>0</v>
      </c>
      <c r="G15" s="12">
        <v>0</v>
      </c>
      <c r="H15" s="12">
        <v>76.75</v>
      </c>
    </row>
    <row r="16" spans="2:8" x14ac:dyDescent="0.4">
      <c r="B16" t="s">
        <v>114</v>
      </c>
      <c r="D16" s="12">
        <v>84.5</v>
      </c>
      <c r="E16" s="12">
        <v>326</v>
      </c>
      <c r="F16" s="12">
        <v>79</v>
      </c>
      <c r="G16" s="12">
        <v>167</v>
      </c>
      <c r="H16" s="12">
        <v>656.5</v>
      </c>
    </row>
    <row r="17" spans="2:8" x14ac:dyDescent="0.4">
      <c r="B17" t="s">
        <v>115</v>
      </c>
      <c r="D17" s="12"/>
      <c r="E17" s="12"/>
      <c r="F17" s="12"/>
      <c r="G17" s="12"/>
      <c r="H17" s="12"/>
    </row>
    <row r="18" spans="2:8" x14ac:dyDescent="0.4">
      <c r="C18" t="s">
        <v>28</v>
      </c>
      <c r="D18" s="12">
        <v>80</v>
      </c>
      <c r="E18" s="12">
        <v>78.25</v>
      </c>
      <c r="F18" s="12">
        <v>73.25</v>
      </c>
      <c r="G18" s="12">
        <v>0</v>
      </c>
      <c r="H18" s="12">
        <v>231.5</v>
      </c>
    </row>
    <row r="19" spans="2:8" x14ac:dyDescent="0.4">
      <c r="C19" t="s">
        <v>12</v>
      </c>
      <c r="D19" s="12">
        <v>0</v>
      </c>
      <c r="E19" s="12">
        <v>159.75</v>
      </c>
      <c r="F19" s="12">
        <v>0</v>
      </c>
      <c r="G19" s="12">
        <v>170.5</v>
      </c>
      <c r="H19" s="12">
        <v>330.25</v>
      </c>
    </row>
    <row r="20" spans="2:8" x14ac:dyDescent="0.4">
      <c r="C20" t="s">
        <v>20</v>
      </c>
      <c r="D20" s="12">
        <v>72</v>
      </c>
      <c r="E20" s="12">
        <v>49.25</v>
      </c>
      <c r="F20" s="12">
        <v>0</v>
      </c>
      <c r="G20" s="12">
        <v>0</v>
      </c>
      <c r="H20" s="12">
        <v>121.25</v>
      </c>
    </row>
    <row r="21" spans="2:8" x14ac:dyDescent="0.4">
      <c r="B21" t="s">
        <v>116</v>
      </c>
      <c r="D21" s="12">
        <v>152</v>
      </c>
      <c r="E21" s="12">
        <v>287.25</v>
      </c>
      <c r="F21" s="12">
        <v>73.25</v>
      </c>
      <c r="G21" s="12">
        <v>170.5</v>
      </c>
      <c r="H21" s="12">
        <v>683</v>
      </c>
    </row>
    <row r="22" spans="2:8" x14ac:dyDescent="0.4">
      <c r="B22" t="s">
        <v>117</v>
      </c>
      <c r="D22" s="12"/>
      <c r="E22" s="12"/>
      <c r="F22" s="12"/>
      <c r="G22" s="12"/>
      <c r="H22" s="12"/>
    </row>
    <row r="23" spans="2:8" x14ac:dyDescent="0.4">
      <c r="C23" t="s">
        <v>16</v>
      </c>
      <c r="D23" s="12">
        <v>0</v>
      </c>
      <c r="E23" s="12">
        <v>0</v>
      </c>
      <c r="F23" s="12">
        <v>158</v>
      </c>
      <c r="G23" s="12">
        <v>0</v>
      </c>
      <c r="H23" s="12">
        <v>158</v>
      </c>
    </row>
    <row r="24" spans="2:8" x14ac:dyDescent="0.4">
      <c r="C24" t="s">
        <v>28</v>
      </c>
      <c r="D24" s="12">
        <v>73.5</v>
      </c>
      <c r="E24" s="12">
        <v>236.25</v>
      </c>
      <c r="F24" s="12">
        <v>0</v>
      </c>
      <c r="G24" s="12">
        <v>70.75</v>
      </c>
      <c r="H24" s="12">
        <v>380.5</v>
      </c>
    </row>
    <row r="25" spans="2:8" x14ac:dyDescent="0.4">
      <c r="C25" t="s">
        <v>12</v>
      </c>
      <c r="D25" s="12">
        <v>94</v>
      </c>
      <c r="E25" s="12">
        <v>85</v>
      </c>
      <c r="F25" s="12">
        <v>265</v>
      </c>
      <c r="G25" s="12">
        <v>83.5</v>
      </c>
      <c r="H25" s="12">
        <v>527.5</v>
      </c>
    </row>
    <row r="26" spans="2:8" x14ac:dyDescent="0.4">
      <c r="C26" t="s">
        <v>20</v>
      </c>
      <c r="D26" s="12">
        <v>0</v>
      </c>
      <c r="E26" s="12">
        <v>0</v>
      </c>
      <c r="F26" s="12">
        <v>78.75</v>
      </c>
      <c r="G26" s="12">
        <v>74.5</v>
      </c>
      <c r="H26" s="12">
        <v>153.25</v>
      </c>
    </row>
    <row r="27" spans="2:8" x14ac:dyDescent="0.4">
      <c r="B27" t="s">
        <v>118</v>
      </c>
      <c r="D27" s="12">
        <v>167.5</v>
      </c>
      <c r="E27" s="12">
        <v>321.25</v>
      </c>
      <c r="F27" s="12">
        <v>501.75</v>
      </c>
      <c r="G27" s="12">
        <v>228.75</v>
      </c>
      <c r="H27" s="12">
        <v>1219.25</v>
      </c>
    </row>
    <row r="28" spans="2:8" x14ac:dyDescent="0.4">
      <c r="B28" t="s">
        <v>109</v>
      </c>
      <c r="D28" s="12">
        <v>787.5</v>
      </c>
      <c r="E28" s="12">
        <v>1339</v>
      </c>
      <c r="F28" s="12">
        <v>1037</v>
      </c>
      <c r="G28" s="12">
        <v>813</v>
      </c>
      <c r="H28" s="12">
        <v>3976.5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workbookViewId="0">
      <selection activeCell="Q7" sqref="Q7"/>
    </sheetView>
  </sheetViews>
  <sheetFormatPr defaultRowHeight="17.399999999999999" x14ac:dyDescent="0.4"/>
  <cols>
    <col min="1" max="1" width="2" customWidth="1"/>
    <col min="3" max="3" width="11" bestFit="1" customWidth="1"/>
    <col min="5" max="5" width="11.09765625" bestFit="1" customWidth="1"/>
    <col min="7" max="7" width="2.8984375" customWidth="1"/>
    <col min="8" max="9" width="8.09765625" customWidth="1"/>
  </cols>
  <sheetData>
    <row r="3" spans="2:9" x14ac:dyDescent="0.4">
      <c r="B3" t="s">
        <v>65</v>
      </c>
      <c r="H3" t="s">
        <v>85</v>
      </c>
    </row>
    <row r="4" spans="2:9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4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120</v>
      </c>
      <c r="I5" s="10">
        <v>311</v>
      </c>
    </row>
    <row r="6" spans="2:9" x14ac:dyDescent="0.4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121</v>
      </c>
      <c r="I6" s="10">
        <v>295.25</v>
      </c>
    </row>
    <row r="7" spans="2:9" x14ac:dyDescent="0.4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4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4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4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4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4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4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4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4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4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topLabels="1">
    <dataRefs count="1">
      <dataRef ref="B4:F26" sheet="분석작업-2"/>
    </dataRefs>
  </dataConsolidate>
  <phoneticPr fontId="1" type="noConversion"/>
  <conditionalFormatting sqref="F5:F26">
    <cfRule type="aboveAverage" dxfId="0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workbookViewId="0">
      <selection activeCell="O15" sqref="O15"/>
    </sheetView>
  </sheetViews>
  <sheetFormatPr defaultRowHeight="17.399999999999999" x14ac:dyDescent="0.4"/>
  <cols>
    <col min="2" max="2" width="11" bestFit="1" customWidth="1"/>
  </cols>
  <sheetData>
    <row r="2" spans="2:6" x14ac:dyDescent="0.4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4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4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4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4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workbookViewId="0">
      <selection activeCell="H3" sqref="H3"/>
    </sheetView>
  </sheetViews>
  <sheetFormatPr defaultRowHeight="17.399999999999999" x14ac:dyDescent="0.4"/>
  <cols>
    <col min="1" max="1" width="2.69921875" customWidth="1"/>
    <col min="3" max="3" width="11" bestFit="1" customWidth="1"/>
    <col min="5" max="5" width="11.09765625" bestFit="1" customWidth="1"/>
    <col min="6" max="6" width="10.59765625" customWidth="1"/>
  </cols>
  <sheetData>
    <row r="3" spans="2:6" x14ac:dyDescent="0.4">
      <c r="B3" t="s">
        <v>65</v>
      </c>
    </row>
    <row r="4" spans="2:6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4">
      <c r="B5" s="2" t="s">
        <v>11</v>
      </c>
      <c r="C5" s="2" t="s">
        <v>12</v>
      </c>
      <c r="D5" s="2" t="s">
        <v>13</v>
      </c>
      <c r="E5" s="3">
        <v>44045</v>
      </c>
      <c r="F5" s="13">
        <v>350</v>
      </c>
    </row>
    <row r="6" spans="2:6" x14ac:dyDescent="0.4">
      <c r="B6" s="2" t="s">
        <v>15</v>
      </c>
      <c r="C6" s="2" t="s">
        <v>16</v>
      </c>
      <c r="D6" s="2" t="s">
        <v>17</v>
      </c>
      <c r="E6" s="3">
        <v>43983</v>
      </c>
      <c r="F6" s="13">
        <v>322</v>
      </c>
    </row>
    <row r="7" spans="2:6" x14ac:dyDescent="0.4">
      <c r="B7" s="2" t="s">
        <v>19</v>
      </c>
      <c r="C7" s="2" t="s">
        <v>20</v>
      </c>
      <c r="D7" s="2" t="s">
        <v>17</v>
      </c>
      <c r="E7" s="3">
        <v>44014</v>
      </c>
      <c r="F7" s="13">
        <v>298</v>
      </c>
    </row>
    <row r="8" spans="2:6" x14ac:dyDescent="0.4">
      <c r="B8" s="2" t="s">
        <v>22</v>
      </c>
      <c r="C8" s="2" t="s">
        <v>16</v>
      </c>
      <c r="D8" s="2" t="s">
        <v>13</v>
      </c>
      <c r="E8" s="3">
        <v>43983</v>
      </c>
      <c r="F8" s="13">
        <v>316</v>
      </c>
    </row>
    <row r="9" spans="2:6" x14ac:dyDescent="0.4">
      <c r="B9" s="2" t="s">
        <v>24</v>
      </c>
      <c r="C9" s="2" t="s">
        <v>12</v>
      </c>
      <c r="D9" s="2" t="s">
        <v>25</v>
      </c>
      <c r="E9" s="3">
        <v>43892</v>
      </c>
      <c r="F9" s="13">
        <v>397</v>
      </c>
    </row>
    <row r="10" spans="2:6" x14ac:dyDescent="0.4">
      <c r="B10" s="2" t="s">
        <v>27</v>
      </c>
      <c r="C10" s="2" t="s">
        <v>28</v>
      </c>
      <c r="D10" s="2" t="s">
        <v>25</v>
      </c>
      <c r="E10" s="3">
        <v>43863</v>
      </c>
      <c r="F10" s="13">
        <v>313</v>
      </c>
    </row>
    <row r="11" spans="2:6" x14ac:dyDescent="0.4">
      <c r="B11" s="2" t="s">
        <v>30</v>
      </c>
      <c r="C11" s="2" t="s">
        <v>20</v>
      </c>
      <c r="D11" s="2" t="s">
        <v>31</v>
      </c>
      <c r="E11" s="3">
        <v>43892</v>
      </c>
      <c r="F11" s="13">
        <v>315</v>
      </c>
    </row>
    <row r="12" spans="2:6" x14ac:dyDescent="0.4">
      <c r="B12" s="2" t="s">
        <v>33</v>
      </c>
      <c r="C12" s="2" t="s">
        <v>20</v>
      </c>
      <c r="D12" s="2" t="s">
        <v>25</v>
      </c>
      <c r="E12" s="3">
        <v>43952</v>
      </c>
      <c r="F12" s="13">
        <v>197</v>
      </c>
    </row>
    <row r="13" spans="2:6" x14ac:dyDescent="0.4">
      <c r="B13" s="2" t="s">
        <v>35</v>
      </c>
      <c r="C13" s="2" t="s">
        <v>28</v>
      </c>
      <c r="D13" s="2" t="s">
        <v>13</v>
      </c>
      <c r="E13" s="3">
        <v>43983</v>
      </c>
      <c r="F13" s="13">
        <v>394</v>
      </c>
    </row>
    <row r="14" spans="2:6" x14ac:dyDescent="0.4">
      <c r="B14" s="2" t="s">
        <v>37</v>
      </c>
      <c r="C14" s="2" t="s">
        <v>28</v>
      </c>
      <c r="D14" s="2" t="s">
        <v>25</v>
      </c>
      <c r="E14" s="3">
        <v>44019</v>
      </c>
      <c r="F14" s="13">
        <v>336</v>
      </c>
    </row>
    <row r="15" spans="2:6" x14ac:dyDescent="0.4">
      <c r="B15" s="2" t="s">
        <v>39</v>
      </c>
      <c r="C15" s="2" t="s">
        <v>20</v>
      </c>
      <c r="D15" s="2" t="s">
        <v>13</v>
      </c>
      <c r="E15" s="3">
        <v>44013</v>
      </c>
      <c r="F15" s="13">
        <v>315</v>
      </c>
    </row>
    <row r="16" spans="2:6" x14ac:dyDescent="0.4">
      <c r="B16" s="2" t="s">
        <v>41</v>
      </c>
      <c r="C16" s="2" t="s">
        <v>12</v>
      </c>
      <c r="D16" s="2" t="s">
        <v>17</v>
      </c>
      <c r="E16" s="3">
        <v>43892</v>
      </c>
      <c r="F16" s="13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13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13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13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13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13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13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13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13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13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13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30480</xdr:colOff>
                    <xdr:row>1</xdr:row>
                    <xdr:rowOff>38100</xdr:rowOff>
                  </from>
                  <to>
                    <xdr:col>4</xdr:col>
                    <xdr:colOff>800100</xdr:colOff>
                    <xdr:row>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38100</xdr:colOff>
                    <xdr:row>1</xdr:row>
                    <xdr:rowOff>45720</xdr:rowOff>
                  </from>
                  <to>
                    <xdr:col>5</xdr:col>
                    <xdr:colOff>777240</xdr:colOff>
                    <xdr:row>2</xdr:row>
                    <xdr:rowOff>167640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workbookViewId="0">
      <selection activeCell="L10" sqref="L10"/>
    </sheetView>
  </sheetViews>
  <sheetFormatPr defaultRowHeight="17.399999999999999" x14ac:dyDescent="0.4"/>
  <cols>
    <col min="4" max="4" width="11" bestFit="1" customWidth="1"/>
    <col min="6" max="6" width="11.09765625" bestFit="1" customWidth="1"/>
  </cols>
  <sheetData>
    <row r="2" spans="2:7" x14ac:dyDescent="0.4">
      <c r="B2" t="s">
        <v>65</v>
      </c>
    </row>
    <row r="3" spans="2:7" x14ac:dyDescent="0.4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4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14">
        <v>343</v>
      </c>
    </row>
    <row r="5" spans="2:7" x14ac:dyDescent="0.4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4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4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4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4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4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4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4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4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4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4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4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4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4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4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4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4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4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4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4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4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오주환</cp:lastModifiedBy>
  <cp:lastPrinted>2025-07-13T20:05:44Z</cp:lastPrinted>
  <dcterms:created xsi:type="dcterms:W3CDTF">2023-08-09T00:13:15Z</dcterms:created>
  <dcterms:modified xsi:type="dcterms:W3CDTF">2025-07-14T01:41:10Z</dcterms:modified>
</cp:coreProperties>
</file>