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81a894aaf21400d/바탕 화면/02 최신기출유형/04회/"/>
    </mc:Choice>
  </mc:AlternateContent>
  <xr:revisionPtr revIDLastSave="153" documentId="13_ncr:1_{B68DC864-3C2A-483C-82F8-6B67EC986430}" xr6:coauthVersionLast="47" xr6:coauthVersionMax="47" xr10:uidLastSave="{1377A4F5-14F4-47FD-978A-F886CCE32559}"/>
  <bookViews>
    <workbookView xWindow="-98" yWindow="-98" windowWidth="21795" windowHeight="12975" firstSheet="2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3" l="1"/>
  <c r="B5" i="3"/>
  <c r="B6" i="3"/>
  <c r="B7" i="3"/>
  <c r="B8" i="3"/>
  <c r="B9" i="3"/>
  <c r="B10" i="3"/>
  <c r="B3" i="3"/>
  <c r="G18" i="3"/>
  <c r="E4" i="3" a="1"/>
  <c r="E4" i="3" s="1"/>
  <c r="E5" i="3" a="1"/>
  <c r="E5" i="3" s="1"/>
  <c r="E3" i="3" a="1"/>
  <c r="E3" i="3" s="1"/>
  <c r="D8" i="3"/>
  <c r="G16" i="3"/>
  <c r="G17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15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7" i="3" a="1"/>
  <c r="H25" i="3" a="1"/>
  <c r="H33" i="3" a="1"/>
  <c r="H18" i="3" a="1"/>
  <c r="H26" i="3" a="1"/>
  <c r="H34" i="3" a="1"/>
  <c r="H27" i="3" a="1"/>
  <c r="H20" i="3" a="1"/>
  <c r="H36" i="3" a="1"/>
  <c r="H29" i="3" a="1"/>
  <c r="H37" i="3" a="1"/>
  <c r="H30" i="3" a="1"/>
  <c r="H38" i="3" a="1"/>
  <c r="H31" i="3" a="1"/>
  <c r="H39" i="3" a="1"/>
  <c r="H24" i="3" a="1"/>
  <c r="H40" i="3" a="1"/>
  <c r="H19" i="3" a="1"/>
  <c r="H35" i="3" a="1"/>
  <c r="H28" i="3" a="1"/>
  <c r="H21" i="3" a="1"/>
  <c r="H22" i="3" a="1"/>
  <c r="H23" i="3" a="1"/>
  <c r="H16" i="3" a="1"/>
  <c r="H32" i="3" a="1"/>
  <c r="H15" i="3" a="1"/>
  <c r="H32" i="3" l="1"/>
  <c r="H16" i="3"/>
  <c r="H23" i="3"/>
  <c r="H22" i="3"/>
  <c r="H21" i="3"/>
  <c r="H28" i="3"/>
  <c r="H35" i="3"/>
  <c r="H19" i="3"/>
  <c r="H40" i="3"/>
  <c r="H24" i="3"/>
  <c r="H39" i="3"/>
  <c r="H31" i="3"/>
  <c r="H38" i="3"/>
  <c r="H30" i="3"/>
  <c r="H37" i="3"/>
  <c r="H29" i="3"/>
  <c r="H36" i="3"/>
  <c r="H20" i="3"/>
  <c r="H27" i="3"/>
  <c r="H34" i="3"/>
  <c r="H26" i="3"/>
  <c r="H18" i="3"/>
  <c r="H33" i="3"/>
  <c r="H25" i="3"/>
  <c r="H17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C5FF5B-E038-4961-B5DE-3F845A025A80}" name="MS Access Database_Query" type="1" refreshedVersion="8" background="1">
    <dbPr connection="DSN=MS Access Database;DBQ=C:\Users\shiny\OneDrive\바탕 화면\02 최신기출유형\04회\공연관리.accdb;DefaultDir=C:\Users\shiny\OneDrive\바탕 화면\02 최신기출유형\04회;DriverId=25;FIL=MS Access;MaxBufferSize=2048;PageTimeout=5;" command="SELECT 공연예약.예약번호, 공연예약.공연이름, 공연예약.구분, 공연예약.가격, 공연예약.예매일자, 공연예약.예매수량, 공연예약.총금액_x000d__x000a_FROM 공연예약 공연예약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<sst xmlns="http://schemas.openxmlformats.org/spreadsheetml/2006/main" count="345" uniqueCount="82">
  <si>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</si>
  <si>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</si>
  <si>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</si>
  <si>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</si>
  <si>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</si>
  <si>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</si>
  <si>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</si>
  <si>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</si>
  <si>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</si>
  <si>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</si>
  <si>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</si>
  <si>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</si>
  <si>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</si>
  <si>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</si>
  <si>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</si>
  <si>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</si>
  <si>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</si>
  <si>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</si>
  <si>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</si>
  <si>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</si>
  <si>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</si>
  <si>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</si>
  <si>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</si>
  <si>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</si>
  <si>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</si>
  <si>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</si>
  <si>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</si>
  <si>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</si>
  <si>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</si>
  <si>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</si>
  <si>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</si>
  <si>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</si>
  <si>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</si>
  <si>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</si>
  <si>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</si>
  <si>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</si>
  <si>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</si>
  <si>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</si>
  <si>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</si>
  <si>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</si>
  <si>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</si>
  <si>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</si>
  <si>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</si>
  <si>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</si>
  <si>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</si>
  <si>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</si>
  <si>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</si>
  <si>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</si>
  <si>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</si>
  <si>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</si>
  <si>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</si>
  <si>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</si>
  <si>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</si>
  <si>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</si>
  <si>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개월(예매일자)</t>
  </si>
  <si>
    <t>1사분기</t>
  </si>
  <si>
    <t>2사분기</t>
  </si>
  <si>
    <t>3사분기</t>
  </si>
  <si>
    <t>분기</t>
  </si>
  <si>
    <t>***</t>
  </si>
  <si>
    <t>1사분기 최대 : 예매수량</t>
  </si>
  <si>
    <t>1사분기 최대 : 총금액</t>
  </si>
  <si>
    <t>2사분기 최대 : 예매수량</t>
  </si>
  <si>
    <t>2사분기 최대 : 총금액</t>
  </si>
  <si>
    <t>3사분기 최대 : 예매수량</t>
  </si>
  <si>
    <t>3사분기 최대 : 총금액</t>
  </si>
  <si>
    <t>구분</t>
    <phoneticPr fontId="1" type="noConversion"/>
  </si>
  <si>
    <t>예매수량</t>
    <phoneticPr fontId="1" type="noConversion"/>
  </si>
  <si>
    <t>총금액</t>
    <phoneticPr fontId="1" type="noConversion"/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</si>
  <si>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</si>
  <si>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</si>
  <si>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</si>
  <si>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</si>
  <si>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</si>
  <si>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</si>
  <si>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최대 : 예매수량</t>
  </si>
  <si>
    <t>전체 최대 : 예매수량</t>
  </si>
  <si>
    <t>최대 : 총금액</t>
  </si>
  <si>
    <t>전체 최대 : 총금액</t>
  </si>
  <si>
    <t>가격</t>
    <phoneticPr fontId="1" type="noConversion"/>
  </si>
  <si>
    <t>&gt;=20</t>
    <phoneticPr fontId="1" type="noConversion"/>
  </si>
  <si>
    <t>&gt;=30000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</si>
</sst>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91-4550-8BDA-F8DBF6919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4981B801-EC5E-860B-B2E8-243326715FBF}"/>
            </a:ext>
          </a:extLst>
        </xdr:cNvPr>
        <xdr:cNvSpPr/>
      </xdr:nvSpPr>
      <xdr:spPr>
        <a:xfrm>
          <a:off x="1800225" y="2581275"/>
          <a:ext cx="990600" cy="428625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A53B5D61-577B-5FF6-450D-D306C860592C}"/>
            </a:ext>
          </a:extLst>
        </xdr:cNvPr>
        <xdr:cNvSpPr/>
      </xdr:nvSpPr>
      <xdr:spPr>
        <a:xfrm>
          <a:off x="2790825" y="2581275"/>
          <a:ext cx="1000125" cy="428625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</xdr:row>
          <xdr:rowOff>19050</xdr:rowOff>
        </xdr:from>
        <xdr:to>
          <xdr:col>8</xdr:col>
          <xdr:colOff>828675</xdr:colOff>
          <xdr:row>2</xdr:row>
          <xdr:rowOff>109538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hiny" refreshedDate="46224.408002662036" backgroundQuery="1" createdVersion="8" refreshedVersion="8" minRefreshableVersion="3" recordCount="26" xr:uid="{CA2506E2-0518-4155-B2B6-F44AE7F4BB78}">
  <cacheSource type="external" connectionId="1"/>
  <cacheFields count="9">
    <cacheField name="예약번호" numFmtId="0" sqlType="4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 sqlType="-9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 sqlType="-9">
      <sharedItems count="4">
        <s v="콘서트"/>
        <s v="무용"/>
        <s v="가족극"/>
        <s v="뮤지컬"/>
      </sharedItems>
    </cacheField>
    <cacheField name="가격" numFmtId="0" sqlType="8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 sqlType="11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 sqlType="8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 sqlType="8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D55EFC-2464-48A7-8711-65AAEC68926E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multipleItemSelectionAllowed="1" showAll="0">
      <items count="5">
        <item h="1" x="2"/>
        <item h="1" x="1"/>
        <item x="3"/>
        <item h="1"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분기"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hier="-1"/>
  </pageFields>
  <dataFields count="2">
    <dataField name="최대 : 예매수량" fld="5" subtotal="max" baseField="8" baseItem="0"/>
    <dataField name="최대 : 총금액" fld="6" subtotal="max" baseField="8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12" workbookViewId="0">
      <selection activeCell="M12" sqref="M12"/>
    </sheetView>
  </sheetViews>
  <sheetFormatPr defaultRowHeight="16.899999999999999"/>
  <cols>
    <col min="1" max="1" width="12.625" customWidth="1"/>
    <col min="3" max="3" width="13" bestFit="1" customWidth="1"/>
    <col min="6" max="6" width="10.8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AND(DAY($A3)&gt;=20,$E3&gt;=AVERAGE($E$3:$E$28))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I9" sqref="I9"/>
    </sheetView>
  </sheetViews>
  <sheetFormatPr defaultRowHeight="16.899999999999999"/>
  <cols>
    <col min="2" max="2" width="14.75" customWidth="1"/>
    <col min="4" max="4" width="17" customWidth="1"/>
    <col min="5" max="5" width="10.75" customWidth="1"/>
  </cols>
  <sheetData>
    <row r="2" spans="2:5" ht="17.25" thickBot="1">
      <c r="B2" t="s">
        <v>0</v>
      </c>
    </row>
    <row r="3" spans="2:5">
      <c r="B3" s="26" t="s">
        <v>3</v>
      </c>
      <c r="C3" s="27" t="s">
        <v>4</v>
      </c>
      <c r="D3" s="27" t="s">
        <v>19</v>
      </c>
      <c r="E3" s="28" t="s">
        <v>6</v>
      </c>
    </row>
    <row r="4" spans="2:5">
      <c r="B4" s="29" t="s">
        <v>17</v>
      </c>
      <c r="C4" s="23">
        <v>43000</v>
      </c>
      <c r="D4" s="23">
        <v>59</v>
      </c>
      <c r="E4" s="24">
        <f t="shared" ref="E4:E11" si="0">C4*D4</f>
        <v>2537000</v>
      </c>
    </row>
    <row r="5" spans="2:5">
      <c r="B5" s="29" t="s">
        <v>12</v>
      </c>
      <c r="C5" s="23">
        <v>31000</v>
      </c>
      <c r="D5" s="23">
        <v>56</v>
      </c>
      <c r="E5" s="24">
        <f t="shared" si="0"/>
        <v>1736000</v>
      </c>
    </row>
    <row r="6" spans="2:5">
      <c r="B6" s="29" t="s">
        <v>16</v>
      </c>
      <c r="C6" s="23">
        <v>19900</v>
      </c>
      <c r="D6" s="23">
        <v>54</v>
      </c>
      <c r="E6" s="24">
        <f t="shared" si="0"/>
        <v>1074600</v>
      </c>
    </row>
    <row r="7" spans="2:5">
      <c r="B7" s="29" t="s">
        <v>10</v>
      </c>
      <c r="C7" s="23">
        <v>23000</v>
      </c>
      <c r="D7" s="23">
        <v>40</v>
      </c>
      <c r="E7" s="24">
        <f t="shared" si="0"/>
        <v>920000</v>
      </c>
    </row>
    <row r="8" spans="2:5">
      <c r="B8" s="29" t="s">
        <v>13</v>
      </c>
      <c r="C8" s="23">
        <v>16000</v>
      </c>
      <c r="D8" s="23">
        <v>37</v>
      </c>
      <c r="E8" s="24">
        <f t="shared" si="0"/>
        <v>592000</v>
      </c>
    </row>
    <row r="9" spans="2:5">
      <c r="B9" s="29" t="s">
        <v>15</v>
      </c>
      <c r="C9" s="23">
        <v>35000</v>
      </c>
      <c r="D9" s="23">
        <v>27</v>
      </c>
      <c r="E9" s="24">
        <f t="shared" si="0"/>
        <v>945000</v>
      </c>
    </row>
    <row r="10" spans="2:5">
      <c r="B10" s="29" t="s">
        <v>8</v>
      </c>
      <c r="C10" s="23">
        <v>15000</v>
      </c>
      <c r="D10" s="23">
        <v>27</v>
      </c>
      <c r="E10" s="24">
        <f t="shared" si="0"/>
        <v>405000</v>
      </c>
    </row>
    <row r="11" spans="2:5" ht="17.25" thickBot="1">
      <c r="B11" s="30" t="s">
        <v>18</v>
      </c>
      <c r="C11" s="31">
        <v>21000</v>
      </c>
      <c r="D11" s="31">
        <v>17</v>
      </c>
      <c r="E11" s="25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abSelected="1" workbookViewId="0">
      <selection activeCell="C9" sqref="C9"/>
    </sheetView>
  </sheetViews>
  <sheetFormatPr defaultRowHeight="16.899999999999999"/>
  <cols>
    <col min="1" max="1" width="14.5" customWidth="1"/>
    <col min="2" max="2" width="12.375" bestFit="1" customWidth="1"/>
    <col min="3" max="3" width="14.25" customWidth="1"/>
    <col min="4" max="4" width="14.75" customWidth="1"/>
    <col min="5" max="5" width="17.625" customWidth="1"/>
    <col min="6" max="6" width="17.375" customWidth="1"/>
    <col min="7" max="7" width="12.75" customWidth="1"/>
    <col min="8" max="8" width="9.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AVERAGEIFS($F$15:$F$40,$A$15:$A$40,$A3,$E$15:$E$40,"&gt;=5")</f>
        <v>367500</v>
      </c>
      <c r="D3" s="3">
        <v>4</v>
      </c>
      <c r="E3" s="10">
        <f t="array" ref="E3">MAXA((MONTH($C$15:$C$40)=$D3)*($E$15:$E$40))</f>
        <v>32</v>
      </c>
    </row>
    <row r="4" spans="1:8">
      <c r="A4" s="3" t="s">
        <v>16</v>
      </c>
      <c r="B4" s="13">
        <f t="shared" ref="B4:B10" si="0">AVERAGEIFS($F$15:$F$40,$A$15:$A$40,$A4,$E$15:$E$40,"&gt;=5")</f>
        <v>268650</v>
      </c>
      <c r="D4" s="3">
        <v>5</v>
      </c>
      <c r="E4" s="10">
        <f t="array" ref="E4">MAXA((MONTH($C$15:$C$40)=$D4)*($E$15:$E$40))</f>
        <v>29</v>
      </c>
    </row>
    <row r="5" spans="1:8">
      <c r="A5" s="3" t="s">
        <v>17</v>
      </c>
      <c r="B5" s="13">
        <f t="shared" si="0"/>
        <v>1182500</v>
      </c>
      <c r="D5" s="3">
        <v>6</v>
      </c>
      <c r="E5" s="10">
        <f t="array" ref="E5">MAXA((MONTH($C$15:$C$40)=$D5)*($E$15:$E$40))</f>
        <v>26</v>
      </c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41" t="s">
        <v>25</v>
      </c>
      <c r="E7" s="42"/>
      <c r="F7" s="43"/>
    </row>
    <row r="8" spans="1:8">
      <c r="A8" s="3" t="s">
        <v>10</v>
      </c>
      <c r="B8" s="13">
        <f t="shared" si="0"/>
        <v>437000</v>
      </c>
      <c r="D8" s="44" t="str">
        <f>TEXT(DCOUNTA(A14:H40,A14,D10:E11),"0개")</f>
        <v>4개</v>
      </c>
      <c r="E8" s="45"/>
      <c r="F8" s="46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 t="s">
        <v>79</v>
      </c>
      <c r="E10" s="14" t="s">
        <v>67</v>
      </c>
    </row>
    <row r="11" spans="1:8">
      <c r="D11" s="14" t="s">
        <v>81</v>
      </c>
      <c r="E11" s="14" t="s">
        <v>80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IF(LEFT($B15,1)="M","뮤지컬("&amp;COUNTIF($B$15:$B15,$B15)&amp;")",IF(LEFT($B15,1)="C","콘서트("&amp;COUNTIF($B$15:$B15,$B15)&amp;")","그외("&amp;COUNTIF($B$15:$B15,$B15)&amp;")"))</f>
        <v>콘서트(1)</v>
      </c>
      <c r="H15" s="16" t="str" cm="1">
        <f t="array" ref="H15">fn할인액(B15,F15)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IF(LEFT($B16,1)="M","뮤지컬("&amp;COUNTIF($B$15:$B16,$B16)&amp;")",IF(LEFT($B16,1)="C","콘서트("&amp;COUNTIF($B$15:$B16,$B16)&amp;")","그외("&amp;COUNTIF($B$15:$B16,$B16)&amp;")"))</f>
        <v>뮤지컬(1)</v>
      </c>
      <c r="H16" s="16" cm="1">
        <f t="array" ref="H16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IF(LEFT($B17,1)="M","뮤지컬("&amp;COUNTIF($B$15:$B17,$B17)&amp;")",IF(LEFT($B17,1)="C","콘서트("&amp;COUNTIF($B$15:$B17,$B17)&amp;")","그외("&amp;COUNTIF($B$15:$B17,$B17)&amp;")"))</f>
        <v>콘서트(2)</v>
      </c>
      <c r="H17" s="16" cm="1">
        <f t="array" ref="H17">fn할인액(B17,F17)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IF(LEFT($B18,1)="M","뮤지컬("&amp;COUNTIF($B$15:$B18,$B18)&amp;")",IF(LEFT($B18,1)="C","콘서트("&amp;COUNTIF($B$15:$B18,$B18)&amp;")","그외("&amp;COUNTIF($B$15:$B18,$B18)&amp;")"))</f>
        <v>그외(1)</v>
      </c>
      <c r="H18" s="16" t="str" cm="1">
        <f t="array" ref="H18">fn할인액(B18,F18)</f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IF(LEFT($B19,1)="M","뮤지컬("&amp;COUNTIF($B$15:$B19,$B19)&amp;")",IF(LEFT($B19,1)="C","콘서트("&amp;COUNTIF($B$15:$B19,$B19)&amp;")","그외("&amp;COUNTIF($B$15:$B19,$B19)&amp;")"))</f>
        <v>그외(1)</v>
      </c>
      <c r="H19" s="16" t="str" cm="1">
        <f t="array" ref="H19">fn할인액(B19,F19)</f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IF(LEFT($B20,1)="M","뮤지컬("&amp;COUNTIF($B$15:$B20,$B20)&amp;")",IF(LEFT($B20,1)="C","콘서트("&amp;COUNTIF($B$15:$B20,$B20)&amp;")","그외("&amp;COUNTIF($B$15:$B20,$B20)&amp;")"))</f>
        <v>콘서트(3)</v>
      </c>
      <c r="H20" s="16" cm="1">
        <f t="array" ref="H20">fn할인액(B20,F20)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IF(LEFT($B21,1)="M","뮤지컬("&amp;COUNTIF($B$15:$B21,$B21)&amp;")",IF(LEFT($B21,1)="C","콘서트("&amp;COUNTIF($B$15:$B21,$B21)&amp;")","그외("&amp;COUNTIF($B$15:$B21,$B21)&amp;")"))</f>
        <v>그외(2)</v>
      </c>
      <c r="H21" s="16" t="str" cm="1">
        <f t="array" ref="H21">fn할인액(B21,F21)</f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IF(LEFT($B22,1)="M","뮤지컬("&amp;COUNTIF($B$15:$B22,$B22)&amp;")",IF(LEFT($B22,1)="C","콘서트("&amp;COUNTIF($B$15:$B22,$B22)&amp;")","그외("&amp;COUNTIF($B$15:$B22,$B22)&amp;")"))</f>
        <v>뮤지컬(2)</v>
      </c>
      <c r="H22" s="16" cm="1">
        <f t="array" ref="H22">fn할인액(B22,F22)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IF(LEFT($B23,1)="M","뮤지컬("&amp;COUNTIF($B$15:$B23,$B23)&amp;")",IF(LEFT($B23,1)="C","콘서트("&amp;COUNTIF($B$15:$B23,$B23)&amp;")","그외("&amp;COUNTIF($B$15:$B23,$B23)&amp;")"))</f>
        <v>그외(3)</v>
      </c>
      <c r="H23" s="16" t="str" cm="1">
        <f t="array" ref="H23">fn할인액(B23,F23)</f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IF(LEFT($B24,1)="M","뮤지컬("&amp;COUNTIF($B$15:$B24,$B24)&amp;")",IF(LEFT($B24,1)="C","콘서트("&amp;COUNTIF($B$15:$B24,$B24)&amp;")","그외("&amp;COUNTIF($B$15:$B24,$B24)&amp;")"))</f>
        <v>그외(4)</v>
      </c>
      <c r="H24" s="16" t="str" cm="1">
        <f t="array" ref="H24">fn할인액(B24,F24)</f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IF(LEFT($B25,1)="M","뮤지컬("&amp;COUNTIF($B$15:$B25,$B25)&amp;")",IF(LEFT($B25,1)="C","콘서트("&amp;COUNTIF($B$15:$B25,$B25)&amp;")","그외("&amp;COUNTIF($B$15:$B25,$B25)&amp;")"))</f>
        <v>뮤지컬(3)</v>
      </c>
      <c r="H25" s="16" cm="1">
        <f t="array" ref="H25">fn할인액(B25,F25)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IF(LEFT($B26,1)="M","뮤지컬("&amp;COUNTIF($B$15:$B26,$B26)&amp;")",IF(LEFT($B26,1)="C","콘서트("&amp;COUNTIF($B$15:$B26,$B26)&amp;")","그외("&amp;COUNTIF($B$15:$B26,$B26)&amp;")"))</f>
        <v>콘서트(4)</v>
      </c>
      <c r="H26" s="16" cm="1">
        <f t="array" ref="H26">fn할인액(B26,F26)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IF(LEFT($B27,1)="M","뮤지컬("&amp;COUNTIF($B$15:$B27,$B27)&amp;")",IF(LEFT($B27,1)="C","콘서트("&amp;COUNTIF($B$15:$B27,$B27)&amp;")","그외("&amp;COUNTIF($B$15:$B27,$B27)&amp;")"))</f>
        <v>그외(2)</v>
      </c>
      <c r="H27" s="16" t="str" cm="1">
        <f t="array" ref="H27">fn할인액(B27,F27)</f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IF(LEFT($B28,1)="M","뮤지컬("&amp;COUNTIF($B$15:$B28,$B28)&amp;")",IF(LEFT($B28,1)="C","콘서트("&amp;COUNTIF($B$15:$B28,$B28)&amp;")","그외("&amp;COUNTIF($B$15:$B28,$B28)&amp;")"))</f>
        <v>그외(5)</v>
      </c>
      <c r="H28" s="16" t="str" cm="1">
        <f t="array" ref="H28">fn할인액(B28,F28)</f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IF(LEFT($B29,1)="M","뮤지컬("&amp;COUNTIF($B$15:$B29,$B29)&amp;")",IF(LEFT($B29,1)="C","콘서트("&amp;COUNTIF($B$15:$B29,$B29)&amp;")","그외("&amp;COUNTIF($B$15:$B29,$B29)&amp;")"))</f>
        <v>뮤지컬(4)</v>
      </c>
      <c r="H29" s="16" t="str" cm="1">
        <f t="array" ref="H29">fn할인액(B29,F29)</f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IF(LEFT($B30,1)="M","뮤지컬("&amp;COUNTIF($B$15:$B30,$B30)&amp;")",IF(LEFT($B30,1)="C","콘서트("&amp;COUNTIF($B$15:$B30,$B30)&amp;")","그외("&amp;COUNTIF($B$15:$B30,$B30)&amp;")"))</f>
        <v>그외(6)</v>
      </c>
      <c r="H30" s="16" t="str" cm="1">
        <f t="array" ref="H30">fn할인액(B30,F30)</f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 t="str">
        <f>IF(LEFT($B31,1)="M","뮤지컬("&amp;COUNTIF($B$15:$B31,$B31)&amp;")",IF(LEFT($B31,1)="C","콘서트("&amp;COUNTIF($B$15:$B31,$B31)&amp;")","그외("&amp;COUNTIF($B$15:$B31,$B31)&amp;")"))</f>
        <v>콘서트(5)</v>
      </c>
      <c r="H31" s="16" t="str" cm="1">
        <f t="array" ref="H31">fn할인액(B31,F31)</f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 t="str">
        <f>IF(LEFT($B32,1)="M","뮤지컬("&amp;COUNTIF($B$15:$B32,$B32)&amp;")",IF(LEFT($B32,1)="C","콘서트("&amp;COUNTIF($B$15:$B32,$B32)&amp;")","그외("&amp;COUNTIF($B$15:$B32,$B32)&amp;")"))</f>
        <v>그외(7)</v>
      </c>
      <c r="H32" s="16" t="str" cm="1">
        <f t="array" ref="H32">fn할인액(B32,F32)</f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 t="str">
        <f>IF(LEFT($B33,1)="M","뮤지컬("&amp;COUNTIF($B$15:$B33,$B33)&amp;")",IF(LEFT($B33,1)="C","콘서트("&amp;COUNTIF($B$15:$B33,$B33)&amp;")","그외("&amp;COUNTIF($B$15:$B33,$B33)&amp;")"))</f>
        <v>콘서트(6)</v>
      </c>
      <c r="H33" s="16" cm="1">
        <f t="array" ref="H33">fn할인액(B33,F33)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 t="str">
        <f>IF(LEFT($B34,1)="M","뮤지컬("&amp;COUNTIF($B$15:$B34,$B34)&amp;")",IF(LEFT($B34,1)="C","콘서트("&amp;COUNTIF($B$15:$B34,$B34)&amp;")","그외("&amp;COUNTIF($B$15:$B34,$B34)&amp;")"))</f>
        <v>뮤지컬(5)</v>
      </c>
      <c r="H34" s="16" cm="1">
        <f t="array" ref="H34">fn할인액(B34,F34)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 t="str">
        <f>IF(LEFT($B35,1)="M","뮤지컬("&amp;COUNTIF($B$15:$B35,$B35)&amp;")",IF(LEFT($B35,1)="C","콘서트("&amp;COUNTIF($B$15:$B35,$B35)&amp;")","그외("&amp;COUNTIF($B$15:$B35,$B35)&amp;")"))</f>
        <v>그외(3)</v>
      </c>
      <c r="H35" s="16" t="str" cm="1">
        <f t="array" ref="H35">fn할인액(B35,F35)</f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 t="str">
        <f>IF(LEFT($B36,1)="M","뮤지컬("&amp;COUNTIF($B$15:$B36,$B36)&amp;")",IF(LEFT($B36,1)="C","콘서트("&amp;COUNTIF($B$15:$B36,$B36)&amp;")","그외("&amp;COUNTIF($B$15:$B36,$B36)&amp;")"))</f>
        <v>뮤지컬(6)</v>
      </c>
      <c r="H36" s="16" t="str" cm="1">
        <f t="array" ref="H36">fn할인액(B36,F36)</f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 t="str">
        <f>IF(LEFT($B37,1)="M","뮤지컬("&amp;COUNTIF($B$15:$B37,$B37)&amp;")",IF(LEFT($B37,1)="C","콘서트("&amp;COUNTIF($B$15:$B37,$B37)&amp;")","그외("&amp;COUNTIF($B$15:$B37,$B37)&amp;")"))</f>
        <v>뮤지컬(7)</v>
      </c>
      <c r="H37" s="16" t="str" cm="1">
        <f t="array" ref="H37">fn할인액(B37,F37)</f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 t="str">
        <f>IF(LEFT($B38,1)="M","뮤지컬("&amp;COUNTIF($B$15:$B38,$B38)&amp;")",IF(LEFT($B38,1)="C","콘서트("&amp;COUNTIF($B$15:$B38,$B38)&amp;")","그외("&amp;COUNTIF($B$15:$B38,$B38)&amp;")"))</f>
        <v>뮤지컬(8)</v>
      </c>
      <c r="H38" s="16" t="str" cm="1">
        <f t="array" ref="H38">fn할인액(B38,F38)</f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 t="str">
        <f>IF(LEFT($B39,1)="M","뮤지컬("&amp;COUNTIF($B$15:$B39,$B39)&amp;")",IF(LEFT($B39,1)="C","콘서트("&amp;COUNTIF($B$15:$B39,$B39)&amp;")","그외("&amp;COUNTIF($B$15:$B39,$B39)&amp;")"))</f>
        <v>콘서트(7)</v>
      </c>
      <c r="H39" s="16" t="str" cm="1">
        <f t="array" ref="H39">fn할인액(B39,F39)</f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 t="str">
        <f>IF(LEFT($B40,1)="M","뮤지컬("&amp;COUNTIF($B$15:$B40,$B40)&amp;")",IF(LEFT($B40,1)="C","콘서트("&amp;COUNTIF($B$15:$B40,$B40)&amp;")","그외("&amp;COUNTIF($B$15:$B40,$B40)&amp;")"))</f>
        <v>그외(8)</v>
      </c>
      <c r="H40" s="16" t="str" cm="1">
        <f t="array" ref="H40">fn할인액(B40,F40)</f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A37" sqref="A37"/>
    </sheetView>
  </sheetViews>
  <sheetFormatPr defaultRowHeight="16.899999999999999"/>
  <cols>
    <col min="1" max="1" width="22.5" customWidth="1"/>
    <col min="2" max="2" width="15.5" bestFit="1" customWidth="1"/>
    <col min="3" max="3" width="13.6875" bestFit="1" customWidth="1"/>
    <col min="4" max="5" width="12.5" bestFit="1" customWidth="1"/>
    <col min="6" max="6" width="9.5" bestFit="1" customWidth="1"/>
    <col min="7" max="7" width="18.4375" bestFit="1" customWidth="1"/>
    <col min="8" max="9" width="16.5625" bestFit="1" customWidth="1"/>
    <col min="10" max="10" width="14" bestFit="1" customWidth="1"/>
    <col min="11" max="11" width="12.0625" bestFit="1" customWidth="1"/>
    <col min="12" max="12" width="14" bestFit="1" customWidth="1"/>
    <col min="13" max="13" width="12.0625" bestFit="1" customWidth="1"/>
    <col min="14" max="14" width="14" bestFit="1" customWidth="1"/>
    <col min="15" max="15" width="12.0625" bestFit="1" customWidth="1"/>
    <col min="16" max="16" width="14" bestFit="1" customWidth="1"/>
    <col min="17" max="17" width="12.0625" bestFit="1" customWidth="1"/>
    <col min="18" max="18" width="18.4375" bestFit="1" customWidth="1"/>
    <col min="19" max="19" width="16.5625" bestFit="1" customWidth="1"/>
  </cols>
  <sheetData>
    <row r="2" spans="1:6">
      <c r="A2" s="32" t="s">
        <v>2</v>
      </c>
      <c r="B2" t="s">
        <v>11</v>
      </c>
    </row>
    <row r="4" spans="1:6">
      <c r="A4" s="34"/>
      <c r="B4" s="34"/>
      <c r="C4" s="34"/>
      <c r="D4" s="35" t="s">
        <v>3</v>
      </c>
      <c r="E4" s="34"/>
      <c r="F4" s="34"/>
    </row>
    <row r="5" spans="1:6">
      <c r="A5" s="35" t="s">
        <v>58</v>
      </c>
      <c r="B5" s="35" t="s">
        <v>54</v>
      </c>
      <c r="C5" s="35" t="s">
        <v>53</v>
      </c>
      <c r="D5" s="36" t="s">
        <v>12</v>
      </c>
      <c r="E5" s="36" t="s">
        <v>16</v>
      </c>
      <c r="F5" s="36" t="s">
        <v>47</v>
      </c>
    </row>
    <row r="6" spans="1:6">
      <c r="A6" s="34" t="s">
        <v>55</v>
      </c>
      <c r="B6" s="34"/>
      <c r="C6" s="34"/>
    </row>
    <row r="7" spans="1:6">
      <c r="A7" s="34"/>
      <c r="B7" s="34" t="s">
        <v>48</v>
      </c>
      <c r="C7" s="34"/>
    </row>
    <row r="8" spans="1:6">
      <c r="A8" s="34"/>
      <c r="B8" s="34"/>
      <c r="C8" s="34" t="s">
        <v>75</v>
      </c>
      <c r="D8">
        <v>27</v>
      </c>
      <c r="E8">
        <v>21</v>
      </c>
      <c r="F8">
        <v>27</v>
      </c>
    </row>
    <row r="9" spans="1:6">
      <c r="A9" s="34"/>
      <c r="B9" s="34"/>
      <c r="C9" s="34" t="s">
        <v>77</v>
      </c>
      <c r="D9" s="37">
        <v>837000</v>
      </c>
      <c r="E9" s="37">
        <v>417900</v>
      </c>
      <c r="F9" s="37">
        <v>837000</v>
      </c>
    </row>
    <row r="10" spans="1:6">
      <c r="A10" s="34" t="s">
        <v>60</v>
      </c>
      <c r="B10" s="34"/>
      <c r="C10" s="34"/>
      <c r="D10">
        <v>27</v>
      </c>
      <c r="E10">
        <v>21</v>
      </c>
      <c r="F10">
        <v>27</v>
      </c>
    </row>
    <row r="11" spans="1:6">
      <c r="A11" s="34" t="s">
        <v>61</v>
      </c>
      <c r="B11" s="34"/>
      <c r="C11" s="34"/>
      <c r="D11" s="37">
        <v>837000</v>
      </c>
      <c r="E11" s="37">
        <v>417900</v>
      </c>
      <c r="F11" s="37">
        <v>837000</v>
      </c>
    </row>
    <row r="12" spans="1:6">
      <c r="A12" s="34" t="s">
        <v>69</v>
      </c>
      <c r="B12" s="34"/>
      <c r="C12" s="34"/>
      <c r="D12">
        <v>27</v>
      </c>
      <c r="E12">
        <v>21</v>
      </c>
      <c r="F12">
        <v>21</v>
      </c>
    </row>
    <row r="13" spans="1:6">
      <c r="A13" s="34" t="s">
        <v>70</v>
      </c>
      <c r="B13" s="34"/>
      <c r="C13" s="34"/>
      <c r="D13" s="37">
        <v>837000</v>
      </c>
      <c r="E13" s="37">
        <v>417900</v>
      </c>
      <c r="F13" s="37">
        <v>417900</v>
      </c>
    </row>
    <row r="14" spans="1:6">
      <c r="A14" s="34" t="s">
        <v>56</v>
      </c>
      <c r="B14" s="34"/>
      <c r="C14" s="34"/>
    </row>
    <row r="15" spans="1:6">
      <c r="A15" s="34"/>
      <c r="B15" s="34" t="s">
        <v>49</v>
      </c>
      <c r="C15" s="34"/>
    </row>
    <row r="16" spans="1:6">
      <c r="A16" s="34"/>
      <c r="B16" s="34"/>
      <c r="C16" s="34" t="s">
        <v>75</v>
      </c>
      <c r="D16">
        <v>6</v>
      </c>
      <c r="E16">
        <v>19</v>
      </c>
      <c r="F16">
        <v>19</v>
      </c>
    </row>
    <row r="17" spans="1:6">
      <c r="A17" s="34"/>
      <c r="B17" s="34"/>
      <c r="C17" s="34" t="s">
        <v>77</v>
      </c>
      <c r="D17" s="37">
        <v>186000</v>
      </c>
      <c r="E17" s="37">
        <v>378100</v>
      </c>
      <c r="F17" s="37">
        <v>378100</v>
      </c>
    </row>
    <row r="18" spans="1:6">
      <c r="A18" s="34"/>
      <c r="B18" s="34" t="s">
        <v>50</v>
      </c>
      <c r="C18" s="34"/>
    </row>
    <row r="19" spans="1:6">
      <c r="A19" s="34"/>
      <c r="B19" s="34"/>
      <c r="C19" s="34" t="s">
        <v>75</v>
      </c>
      <c r="D19">
        <v>21</v>
      </c>
      <c r="E19" t="s">
        <v>59</v>
      </c>
      <c r="F19">
        <v>21</v>
      </c>
    </row>
    <row r="20" spans="1:6">
      <c r="A20" s="34"/>
      <c r="B20" s="34"/>
      <c r="C20" s="34" t="s">
        <v>77</v>
      </c>
      <c r="D20" s="37">
        <v>651000</v>
      </c>
      <c r="E20" s="37" t="s">
        <v>59</v>
      </c>
      <c r="F20" s="37">
        <v>651000</v>
      </c>
    </row>
    <row r="21" spans="1:6">
      <c r="A21" s="34"/>
      <c r="B21" s="34" t="s">
        <v>51</v>
      </c>
      <c r="C21" s="34"/>
    </row>
    <row r="22" spans="1:6">
      <c r="A22" s="34"/>
      <c r="B22" s="34"/>
      <c r="C22" s="34" t="s">
        <v>75</v>
      </c>
      <c r="D22" t="s">
        <v>59</v>
      </c>
      <c r="E22">
        <v>9</v>
      </c>
      <c r="F22">
        <v>9</v>
      </c>
    </row>
    <row r="23" spans="1:6">
      <c r="A23" s="34"/>
      <c r="B23" s="34"/>
      <c r="C23" s="34" t="s">
        <v>77</v>
      </c>
      <c r="D23" s="37" t="s">
        <v>59</v>
      </c>
      <c r="E23" s="37">
        <v>179100</v>
      </c>
      <c r="F23" s="37">
        <v>179100</v>
      </c>
    </row>
    <row r="24" spans="1:6">
      <c r="A24" s="34" t="s">
        <v>62</v>
      </c>
      <c r="B24" s="34"/>
      <c r="C24" s="34"/>
      <c r="D24">
        <v>21</v>
      </c>
      <c r="E24">
        <v>19</v>
      </c>
      <c r="F24">
        <v>21</v>
      </c>
    </row>
    <row r="25" spans="1:6">
      <c r="A25" s="34" t="s">
        <v>63</v>
      </c>
      <c r="B25" s="34"/>
      <c r="C25" s="34"/>
      <c r="D25" s="37">
        <v>651000</v>
      </c>
      <c r="E25" s="37">
        <v>378100</v>
      </c>
      <c r="F25" s="37">
        <v>651000</v>
      </c>
    </row>
    <row r="26" spans="1:6">
      <c r="A26" s="34" t="s">
        <v>71</v>
      </c>
      <c r="B26" s="34"/>
      <c r="C26" s="34"/>
      <c r="D26">
        <v>2</v>
      </c>
      <c r="E26">
        <v>9</v>
      </c>
      <c r="F26">
        <v>2</v>
      </c>
    </row>
    <row r="27" spans="1:6">
      <c r="A27" s="34" t="s">
        <v>72</v>
      </c>
      <c r="B27" s="34"/>
      <c r="C27" s="34"/>
      <c r="D27" s="37">
        <v>62000</v>
      </c>
      <c r="E27" s="37">
        <v>179100</v>
      </c>
      <c r="F27" s="37">
        <v>62000</v>
      </c>
    </row>
    <row r="28" spans="1:6">
      <c r="A28" s="34" t="s">
        <v>57</v>
      </c>
      <c r="B28" s="34"/>
      <c r="C28" s="34"/>
    </row>
    <row r="29" spans="1:6">
      <c r="A29" s="34"/>
      <c r="B29" s="34" t="s">
        <v>52</v>
      </c>
      <c r="C29" s="34"/>
    </row>
    <row r="30" spans="1:6">
      <c r="A30" s="34"/>
      <c r="B30" s="34"/>
      <c r="C30" s="34" t="s">
        <v>75</v>
      </c>
      <c r="D30" t="s">
        <v>59</v>
      </c>
      <c r="E30">
        <v>5</v>
      </c>
      <c r="F30">
        <v>5</v>
      </c>
    </row>
    <row r="31" spans="1:6">
      <c r="A31" s="34"/>
      <c r="B31" s="34"/>
      <c r="C31" s="34" t="s">
        <v>77</v>
      </c>
      <c r="D31" s="37" t="s">
        <v>59</v>
      </c>
      <c r="E31" s="37">
        <v>99500</v>
      </c>
      <c r="F31" s="37">
        <v>99500</v>
      </c>
    </row>
    <row r="32" spans="1:6">
      <c r="A32" s="34" t="s">
        <v>64</v>
      </c>
      <c r="B32" s="34"/>
      <c r="C32" s="34"/>
      <c r="D32" t="s">
        <v>59</v>
      </c>
      <c r="E32">
        <v>5</v>
      </c>
      <c r="F32">
        <v>5</v>
      </c>
    </row>
    <row r="33" spans="1:6">
      <c r="A33" s="34" t="s">
        <v>65</v>
      </c>
      <c r="B33" s="34"/>
      <c r="C33" s="34"/>
      <c r="D33" s="37" t="s">
        <v>59</v>
      </c>
      <c r="E33" s="37">
        <v>99500</v>
      </c>
      <c r="F33" s="37">
        <v>99500</v>
      </c>
    </row>
    <row r="34" spans="1:6">
      <c r="A34" s="34" t="s">
        <v>73</v>
      </c>
      <c r="B34" s="34"/>
      <c r="C34" s="34"/>
      <c r="D34" t="s">
        <v>59</v>
      </c>
      <c r="E34">
        <v>5</v>
      </c>
      <c r="F34">
        <v>5</v>
      </c>
    </row>
    <row r="35" spans="1:6">
      <c r="A35" s="34" t="s">
        <v>74</v>
      </c>
      <c r="B35" s="34"/>
      <c r="C35" s="34"/>
      <c r="D35" s="37" t="s">
        <v>59</v>
      </c>
      <c r="E35" s="37">
        <v>99500</v>
      </c>
      <c r="F35" s="37">
        <v>99500</v>
      </c>
    </row>
    <row r="36" spans="1:6">
      <c r="A36" s="34" t="s">
        <v>76</v>
      </c>
      <c r="B36" s="34"/>
      <c r="C36" s="34"/>
      <c r="D36">
        <v>27</v>
      </c>
      <c r="E36">
        <v>21</v>
      </c>
      <c r="F36">
        <v>27</v>
      </c>
    </row>
    <row r="37" spans="1:6">
      <c r="A37" s="34" t="s">
        <v>78</v>
      </c>
      <c r="B37" s="34"/>
      <c r="C37" s="34"/>
      <c r="D37" s="37">
        <v>837000</v>
      </c>
      <c r="E37" s="37">
        <v>417900</v>
      </c>
      <c r="F37" s="37">
        <v>837000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K12" sqref="K12"/>
    </sheetView>
  </sheetViews>
  <sheetFormatPr defaultRowHeight="16.899999999999999"/>
  <cols>
    <col min="1" max="1" width="2.25" customWidth="1"/>
    <col min="2" max="2" width="13.625" customWidth="1"/>
    <col min="4" max="4" width="12" customWidth="1"/>
    <col min="6" max="6" width="10" customWidth="1"/>
    <col min="7" max="7" width="10.875" bestFit="1" customWidth="1"/>
    <col min="8" max="8" width="2.2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66</v>
      </c>
      <c r="J3" s="3" t="s">
        <v>67</v>
      </c>
      <c r="K3" s="3" t="s">
        <v>68</v>
      </c>
    </row>
    <row r="4" spans="2:11">
      <c r="B4" t="s">
        <v>13</v>
      </c>
      <c r="C4" t="s">
        <v>9</v>
      </c>
      <c r="D4" s="33">
        <v>43839</v>
      </c>
      <c r="E4" s="38">
        <v>16000</v>
      </c>
      <c r="F4">
        <v>5</v>
      </c>
      <c r="G4" s="38">
        <v>80000</v>
      </c>
      <c r="I4" s="10" t="s">
        <v>9</v>
      </c>
      <c r="J4" s="10">
        <v>11.75</v>
      </c>
      <c r="K4" s="39">
        <v>1869000</v>
      </c>
    </row>
    <row r="5" spans="2:11">
      <c r="B5" t="s">
        <v>12</v>
      </c>
      <c r="C5" t="s">
        <v>11</v>
      </c>
      <c r="D5" s="33">
        <v>43862</v>
      </c>
      <c r="E5" s="38">
        <v>31000</v>
      </c>
      <c r="F5">
        <v>27</v>
      </c>
      <c r="G5" s="38">
        <v>837000</v>
      </c>
      <c r="I5" s="10" t="s">
        <v>11</v>
      </c>
      <c r="J5" s="10">
        <v>13.75</v>
      </c>
      <c r="K5" s="39">
        <v>2810600</v>
      </c>
    </row>
    <row r="6" spans="2:11">
      <c r="B6" t="s">
        <v>18</v>
      </c>
      <c r="C6" t="s">
        <v>9</v>
      </c>
      <c r="D6" s="33">
        <v>43866</v>
      </c>
      <c r="E6" s="38">
        <v>21000</v>
      </c>
      <c r="F6">
        <v>15</v>
      </c>
      <c r="G6" s="38">
        <v>315000</v>
      </c>
      <c r="I6" s="10" t="s">
        <v>7</v>
      </c>
      <c r="J6" s="10">
        <v>9</v>
      </c>
      <c r="K6" s="39">
        <v>405000</v>
      </c>
    </row>
    <row r="7" spans="2:11">
      <c r="B7" t="s">
        <v>16</v>
      </c>
      <c r="C7" t="s">
        <v>11</v>
      </c>
      <c r="D7" s="33">
        <v>43873</v>
      </c>
      <c r="E7" s="38">
        <v>19900</v>
      </c>
      <c r="F7">
        <v>21</v>
      </c>
      <c r="G7" s="38">
        <v>417900</v>
      </c>
      <c r="I7" s="10" t="s">
        <v>14</v>
      </c>
      <c r="J7" s="10">
        <v>13.833333333333334</v>
      </c>
      <c r="K7" s="39">
        <v>3377000</v>
      </c>
    </row>
    <row r="8" spans="2:11">
      <c r="B8" t="s">
        <v>8</v>
      </c>
      <c r="C8" t="s">
        <v>7</v>
      </c>
      <c r="D8" s="33">
        <v>43914</v>
      </c>
      <c r="E8" s="38">
        <v>15000</v>
      </c>
      <c r="F8">
        <v>5</v>
      </c>
      <c r="G8" s="38">
        <v>75000</v>
      </c>
    </row>
    <row r="9" spans="2:11">
      <c r="B9" t="s">
        <v>12</v>
      </c>
      <c r="C9" t="s">
        <v>11</v>
      </c>
      <c r="D9" s="33">
        <v>43923</v>
      </c>
      <c r="E9" s="38">
        <v>31000</v>
      </c>
      <c r="F9">
        <v>6</v>
      </c>
      <c r="G9" s="38">
        <v>186000</v>
      </c>
    </row>
    <row r="10" spans="2:11">
      <c r="B10" t="s">
        <v>13</v>
      </c>
      <c r="C10" t="s">
        <v>9</v>
      </c>
      <c r="D10" s="33">
        <v>43926</v>
      </c>
      <c r="E10" s="38">
        <v>16000</v>
      </c>
      <c r="F10">
        <v>2</v>
      </c>
      <c r="G10" s="38">
        <v>32000</v>
      </c>
    </row>
    <row r="11" spans="2:11">
      <c r="B11" t="s">
        <v>16</v>
      </c>
      <c r="C11" t="s">
        <v>11</v>
      </c>
      <c r="D11" s="33">
        <v>43926</v>
      </c>
      <c r="E11" s="38">
        <v>19900</v>
      </c>
      <c r="F11">
        <v>19</v>
      </c>
      <c r="G11" s="38">
        <v>378100</v>
      </c>
    </row>
    <row r="12" spans="2:11">
      <c r="B12" t="s">
        <v>10</v>
      </c>
      <c r="C12" t="s">
        <v>9</v>
      </c>
      <c r="D12" s="33">
        <v>43928</v>
      </c>
      <c r="E12" s="38">
        <v>23000</v>
      </c>
      <c r="F12">
        <v>6</v>
      </c>
      <c r="G12" s="38">
        <v>138000</v>
      </c>
    </row>
    <row r="13" spans="2:11">
      <c r="B13" t="s">
        <v>10</v>
      </c>
      <c r="C13" t="s">
        <v>9</v>
      </c>
      <c r="D13" s="33">
        <v>43929</v>
      </c>
      <c r="E13" s="38">
        <v>23000</v>
      </c>
      <c r="F13">
        <v>32</v>
      </c>
      <c r="G13" s="38">
        <v>736000</v>
      </c>
    </row>
    <row r="14" spans="2:11">
      <c r="B14" t="s">
        <v>18</v>
      </c>
      <c r="C14" t="s">
        <v>9</v>
      </c>
      <c r="D14" s="33">
        <v>43954</v>
      </c>
      <c r="E14" s="38">
        <v>21000</v>
      </c>
      <c r="F14">
        <v>2</v>
      </c>
      <c r="G14" s="38">
        <v>42000</v>
      </c>
    </row>
    <row r="15" spans="2:11">
      <c r="B15" t="s">
        <v>12</v>
      </c>
      <c r="C15" t="s">
        <v>11</v>
      </c>
      <c r="D15" s="33">
        <v>43958</v>
      </c>
      <c r="E15" s="38">
        <v>31000</v>
      </c>
      <c r="F15">
        <v>21</v>
      </c>
      <c r="G15" s="38">
        <v>651000</v>
      </c>
    </row>
    <row r="16" spans="2:11">
      <c r="B16" t="s">
        <v>17</v>
      </c>
      <c r="C16" t="s">
        <v>14</v>
      </c>
      <c r="D16" s="33">
        <v>43959</v>
      </c>
      <c r="E16" s="38">
        <v>43000</v>
      </c>
      <c r="F16">
        <v>29</v>
      </c>
      <c r="G16" s="38">
        <v>1247000</v>
      </c>
    </row>
    <row r="17" spans="2:7">
      <c r="B17" t="s">
        <v>12</v>
      </c>
      <c r="C17" t="s">
        <v>11</v>
      </c>
      <c r="D17" s="33">
        <v>43962</v>
      </c>
      <c r="E17" s="38">
        <v>31000</v>
      </c>
      <c r="F17">
        <v>2</v>
      </c>
      <c r="G17" s="38">
        <v>62000</v>
      </c>
    </row>
    <row r="18" spans="2:7">
      <c r="B18" t="s">
        <v>15</v>
      </c>
      <c r="C18" t="s">
        <v>14</v>
      </c>
      <c r="D18" s="33">
        <v>43970</v>
      </c>
      <c r="E18" s="38">
        <v>35000</v>
      </c>
      <c r="F18">
        <v>11</v>
      </c>
      <c r="G18" s="38">
        <v>385000</v>
      </c>
    </row>
    <row r="19" spans="2:7">
      <c r="B19" t="s">
        <v>10</v>
      </c>
      <c r="C19" t="s">
        <v>9</v>
      </c>
      <c r="D19" s="33">
        <v>43984</v>
      </c>
      <c r="E19" s="38">
        <v>23000</v>
      </c>
      <c r="F19">
        <v>2</v>
      </c>
      <c r="G19" s="38">
        <v>46000</v>
      </c>
    </row>
    <row r="20" spans="2:7">
      <c r="B20" t="s">
        <v>17</v>
      </c>
      <c r="C20" t="s">
        <v>14</v>
      </c>
      <c r="D20" s="33">
        <v>43984</v>
      </c>
      <c r="E20" s="38">
        <v>43000</v>
      </c>
      <c r="F20">
        <v>26</v>
      </c>
      <c r="G20" s="38">
        <v>1118000</v>
      </c>
    </row>
    <row r="21" spans="2:7">
      <c r="B21" t="s">
        <v>15</v>
      </c>
      <c r="C21" t="s">
        <v>14</v>
      </c>
      <c r="D21" s="33">
        <v>43987</v>
      </c>
      <c r="E21" s="38">
        <v>35000</v>
      </c>
      <c r="F21">
        <v>10</v>
      </c>
      <c r="G21" s="38">
        <v>350000</v>
      </c>
    </row>
    <row r="22" spans="2:7">
      <c r="B22" t="s">
        <v>16</v>
      </c>
      <c r="C22" t="s">
        <v>11</v>
      </c>
      <c r="D22" s="33">
        <v>43990</v>
      </c>
      <c r="E22" s="38">
        <v>19900</v>
      </c>
      <c r="F22">
        <v>9</v>
      </c>
      <c r="G22" s="38">
        <v>179100</v>
      </c>
    </row>
    <row r="23" spans="2:7">
      <c r="B23" t="s">
        <v>8</v>
      </c>
      <c r="C23" t="s">
        <v>7</v>
      </c>
      <c r="D23" s="33">
        <v>43991</v>
      </c>
      <c r="E23" s="38">
        <v>15000</v>
      </c>
      <c r="F23">
        <v>3</v>
      </c>
      <c r="G23" s="38">
        <v>45000</v>
      </c>
    </row>
    <row r="24" spans="2:7">
      <c r="B24" t="s">
        <v>15</v>
      </c>
      <c r="C24" t="s">
        <v>14</v>
      </c>
      <c r="D24" s="33">
        <v>43991</v>
      </c>
      <c r="E24" s="38">
        <v>35000</v>
      </c>
      <c r="F24">
        <v>3</v>
      </c>
      <c r="G24" s="38">
        <v>105000</v>
      </c>
    </row>
    <row r="25" spans="2:7">
      <c r="B25" t="s">
        <v>13</v>
      </c>
      <c r="C25" t="s">
        <v>9</v>
      </c>
      <c r="D25" s="33">
        <v>44020</v>
      </c>
      <c r="E25" s="38">
        <v>16000</v>
      </c>
      <c r="F25">
        <v>30</v>
      </c>
      <c r="G25" s="38">
        <v>480000</v>
      </c>
    </row>
    <row r="26" spans="2:7">
      <c r="B26" t="s">
        <v>17</v>
      </c>
      <c r="C26" t="s">
        <v>14</v>
      </c>
      <c r="D26" s="33">
        <v>44023</v>
      </c>
      <c r="E26" s="38">
        <v>43000</v>
      </c>
      <c r="F26">
        <v>4</v>
      </c>
      <c r="G26" s="38">
        <v>172000</v>
      </c>
    </row>
    <row r="27" spans="2:7">
      <c r="B27" t="s">
        <v>8</v>
      </c>
      <c r="C27" t="s">
        <v>7</v>
      </c>
      <c r="D27" s="33">
        <v>44027</v>
      </c>
      <c r="E27" s="38">
        <v>15000</v>
      </c>
      <c r="F27">
        <v>19</v>
      </c>
      <c r="G27" s="38">
        <v>285000</v>
      </c>
    </row>
    <row r="28" spans="2:7">
      <c r="B28" t="s">
        <v>16</v>
      </c>
      <c r="C28" t="s">
        <v>11</v>
      </c>
      <c r="D28" s="33">
        <v>44057</v>
      </c>
      <c r="E28" s="38">
        <v>19900</v>
      </c>
      <c r="F28">
        <v>5</v>
      </c>
      <c r="G28" s="38">
        <v>99500</v>
      </c>
    </row>
  </sheetData>
  <dataConsolidate function="average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L12" sqref="L12"/>
    </sheetView>
  </sheetViews>
  <sheetFormatPr defaultRowHeight="16.8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H14" sqref="H14"/>
    </sheetView>
  </sheetViews>
  <sheetFormatPr defaultRowHeight="16.899999999999999"/>
  <cols>
    <col min="1" max="1" width="2.25" customWidth="1"/>
    <col min="2" max="2" width="13" bestFit="1" customWidth="1"/>
    <col min="3" max="3" width="8.375" customWidth="1"/>
    <col min="4" max="4" width="13" customWidth="1"/>
    <col min="5" max="5" width="13.125" customWidth="1"/>
  </cols>
  <sheetData>
    <row r="1" spans="1:5">
      <c r="A1" s="14"/>
      <c r="B1" s="14"/>
      <c r="C1" s="14"/>
      <c r="D1" s="14"/>
      <c r="E1" s="14"/>
    </row>
    <row r="2" spans="1:5" ht="17.25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10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10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10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10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10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10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10">
        <v>59</v>
      </c>
      <c r="E10" s="18">
        <f t="shared" si="0"/>
        <v>944000</v>
      </c>
    </row>
    <row r="11" spans="1:5" ht="17.25" thickBot="1">
      <c r="A11" s="14"/>
      <c r="B11" s="11" t="s">
        <v>10</v>
      </c>
      <c r="C11" s="19">
        <v>23000</v>
      </c>
      <c r="D11" s="40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K22" sqref="K22"/>
    </sheetView>
  </sheetViews>
  <sheetFormatPr defaultRowHeight="16.899999999999999"/>
  <cols>
    <col min="1" max="2" width="6.125" customWidth="1"/>
    <col min="3" max="3" width="11.125" bestFit="1" customWidth="1"/>
    <col min="4" max="4" width="13" bestFit="1" customWidth="1"/>
    <col min="9" max="9" width="11.875" customWidth="1"/>
    <col min="10" max="10" width="4.25" customWidth="1"/>
    <col min="11" max="11" width="13" bestFit="1" customWidth="1"/>
    <col min="13" max="13" width="9.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19050</xdr:colOff>
                <xdr:row>1</xdr:row>
                <xdr:rowOff>19050</xdr:rowOff>
              </from>
              <to>
                <xdr:col>8</xdr:col>
                <xdr:colOff>828675</xdr:colOff>
                <xdr:row>2</xdr:row>
                <xdr:rowOff>109538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예지 신</cp:lastModifiedBy>
  <dcterms:created xsi:type="dcterms:W3CDTF">2023-08-09T00:13:15Z</dcterms:created>
  <dcterms:modified xsi:type="dcterms:W3CDTF">2026-07-21T02:13:13Z</dcterms:modified>
</cp:coreProperties>
</file>