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바탕 화면\02 최신기출유형 - 복사본\04회\"/>
    </mc:Choice>
  </mc:AlternateContent>
  <xr:revisionPtr revIDLastSave="0" documentId="13_ncr:1_{A66F63AF-C310-49DA-B912-533B5082022A}" xr6:coauthVersionLast="47" xr6:coauthVersionMax="47" xr10:uidLastSave="{00000000-0000-0000-0000-000000000000}"/>
  <bookViews>
    <workbookView xWindow="14295" yWindow="0" windowWidth="14610" windowHeight="15585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eta.DAY" hidden="1" xlm="1">#NAME?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3" l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15" i="3"/>
  <c r="D8" i="3"/>
  <c r="E4" i="3" a="1"/>
  <c r="E4" i="3" s="1"/>
  <c r="E5" i="3" a="1"/>
  <c r="E5" i="3" s="1"/>
  <c r="E3" i="3" a="1"/>
  <c r="E3" i="3" s="1"/>
  <c r="B4" i="3"/>
  <c r="B5" i="3"/>
  <c r="B6" i="3"/>
  <c r="B7" i="3"/>
  <c r="B8" i="3"/>
  <c r="B9" i="3"/>
  <c r="B10" i="3"/>
  <c r="B3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 a="1"/>
  <c r="H20" i="3" a="1"/>
  <c r="H24" i="3" a="1"/>
  <c r="H28" i="3" a="1"/>
  <c r="H32" i="3" a="1"/>
  <c r="H36" i="3" a="1"/>
  <c r="H40" i="3" a="1"/>
  <c r="H34" i="3" a="1"/>
  <c r="H21" i="3" a="1"/>
  <c r="H33" i="3" a="1"/>
  <c r="H22" i="3" a="1"/>
  <c r="H30" i="3" a="1"/>
  <c r="H17" i="3" a="1"/>
  <c r="H25" i="3" a="1"/>
  <c r="H29" i="3" a="1"/>
  <c r="H37" i="3" a="1"/>
  <c r="H26" i="3" a="1"/>
  <c r="H38" i="3" a="1"/>
  <c r="H18" i="3" a="1"/>
  <c r="H19" i="3" a="1"/>
  <c r="H23" i="3" a="1"/>
  <c r="H27" i="3" a="1"/>
  <c r="H31" i="3" a="1"/>
  <c r="H35" i="3" a="1"/>
  <c r="H39" i="3" a="1"/>
  <c r="H15" i="3" a="1"/>
  <c r="H39" i="3" l="1"/>
  <c r="H35" i="3"/>
  <c r="H31" i="3"/>
  <c r="H27" i="3"/>
  <c r="H23" i="3"/>
  <c r="H19" i="3"/>
  <c r="H18" i="3"/>
  <c r="H38" i="3"/>
  <c r="H26" i="3"/>
  <c r="H37" i="3"/>
  <c r="H29" i="3"/>
  <c r="H25" i="3"/>
  <c r="H17" i="3"/>
  <c r="H30" i="3"/>
  <c r="H22" i="3"/>
  <c r="H33" i="3"/>
  <c r="H21" i="3"/>
  <c r="H34" i="3"/>
  <c r="H40" i="3"/>
  <c r="H36" i="3"/>
  <c r="H32" i="3"/>
  <c r="H28" i="3"/>
  <c r="H24" i="3"/>
  <c r="H20" i="3"/>
  <c r="H16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C3AD55-47D5-451F-B4B8-3F94B3D0D2D7}" keepAlive="1" name="쿼리 - 공연예약" description="통합 문서의 '공연예약' 쿼리에 대한 연결입니다." type="5" refreshedVersion="8" background="1">
    <dbPr connection="Provider=Microsoft.Mashup.OleDb.1;Data Source=$Workbook$;Location=공연예약;Extended Properties=&quot;&quot;" command="SELECT * FROM [공연예약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<sst xmlns="http://schemas.openxmlformats.org/spreadsheetml/2006/main" count="345" uniqueCount="86">
  <si>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</si>
  <si>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</si>
  <si>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</si>
  <si>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</si>
  <si>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</si>
  <si>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</si>
  <si>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</si>
  <si>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</si>
  <si>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</si>
  <si>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</si>
  <si>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</si>
  <si>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</si>
  <si>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</si>
  <si>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</si>
  <si>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</si>
  <si>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</si>
  <si>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</si>
  <si>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</si>
  <si>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</si>
  <si>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</si>
  <si>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</si>
  <si>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</si>
  <si>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</si>
  <si>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</si>
  <si>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</si>
  <si>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</si>
  <si>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</si>
  <si>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</si>
  <si>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</si>
  <si>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</si>
  <si>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</si>
  <si>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</si>
  <si>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</si>
  <si>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</si>
  <si>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</si>
  <si>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</si>
  <si>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</si>
  <si>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</si>
  <si>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</si>
  <si>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</si>
  <si>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</si>
  <si>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</si>
  <si>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</si>
  <si>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</si>
  <si>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</si>
  <si>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</si>
  <si>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</si>
  <si>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가격</t>
    <phoneticPr fontId="1" type="noConversion"/>
  </si>
  <si>
    <t>&gt;=30000</t>
    <phoneticPr fontId="1" type="noConversion"/>
  </si>
  <si>
    <t>예매수량</t>
    <phoneticPr fontId="1" type="noConversion"/>
  </si>
  <si>
    <t>&gt;=20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</si>
  <si>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</si>
  <si>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</si>
  <si>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</si>
  <si>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</si>
  <si>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</si>
  <si>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</si>
  <si>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</si>
  <si>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분기(예매일자)</t>
  </si>
  <si>
    <t>1사분기</t>
  </si>
  <si>
    <t>2사분기</t>
  </si>
  <si>
    <t>3사분기</t>
  </si>
  <si>
    <t>개월(예매일자)</t>
  </si>
  <si>
    <t>최대 : 예매수량</t>
  </si>
  <si>
    <t>1사분기 최대 : 예매수량</t>
  </si>
  <si>
    <t>전체 최대 : 예매수량</t>
  </si>
  <si>
    <t>최대 : 총금액</t>
  </si>
  <si>
    <t>1사분기 최대 : 총금액</t>
  </si>
  <si>
    <t>전체 최대 : 총금액</t>
  </si>
  <si>
    <t>1사분기 최소 : 예매수량</t>
  </si>
  <si>
    <t>1사분기 최소 : 총금액</t>
  </si>
  <si>
    <t>***</t>
  </si>
  <si>
    <t>2사분기 최대 : 예매수량</t>
  </si>
  <si>
    <t>2사분기 최대 : 총금액</t>
  </si>
  <si>
    <t>3사분기 최대 : 예매수량</t>
  </si>
  <si>
    <t>3사분기 최대 : 총금액</t>
  </si>
  <si>
    <t>2사분기 최소 : 예매수량</t>
  </si>
  <si>
    <t>2사분기 최소 : 총금액</t>
  </si>
  <si>
    <t>3사분기 최소 : 예매수량</t>
  </si>
  <si>
    <t>3사분기 최소 : 총금액</t>
  </si>
  <si>
    <t>구분</t>
    <phoneticPr fontId="1" type="noConversion"/>
  </si>
  <si>
    <t>총금액</t>
    <phoneticPr fontId="1" type="noConversion"/>
  </si>
  <si>
    <t>가족극</t>
    <phoneticPr fontId="1" type="noConversion"/>
  </si>
  <si>
    <t>뮤지컬</t>
    <phoneticPr fontId="1" type="noConversion"/>
  </si>
  <si>
    <t>무용</t>
    <phoneticPr fontId="1" type="noConversion"/>
  </si>
  <si>
    <t>콘서트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</si>
</sst>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4" fillId="0" borderId="1" xfId="1" applyNumberFormat="1" applyFont="1" applyBorder="1" applyAlignment="1">
      <alignment horizont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F6-4371-A6F0-B0C0AAD36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938DE944-1B50-834F-9BA7-0C7689B04DF1}"/>
            </a:ext>
          </a:extLst>
        </xdr:cNvPr>
        <xdr:cNvSpPr/>
      </xdr:nvSpPr>
      <xdr:spPr>
        <a:xfrm>
          <a:off x="1800225" y="2533650"/>
          <a:ext cx="990600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1</xdr:rowOff>
    </xdr:from>
    <xdr:to>
      <xdr:col>5</xdr:col>
      <xdr:colOff>0</xdr:colOff>
      <xdr:row>14</xdr:row>
      <xdr:rowOff>1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CC0E7AA7-DEB2-5705-96DE-DB0C9C6A3896}"/>
            </a:ext>
          </a:extLst>
        </xdr:cNvPr>
        <xdr:cNvSpPr/>
      </xdr:nvSpPr>
      <xdr:spPr>
        <a:xfrm>
          <a:off x="2790825" y="2533651"/>
          <a:ext cx="1000125" cy="4191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03.4042505787" backgroundQuery="1" createdVersion="8" refreshedVersion="8" minRefreshableVersion="3" recordCount="26" xr:uid="{5DC83757-19CC-4679-8F50-86A4DD61ADBA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E19EF1-8858-4979-86A2-842CD2434496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2" numFmtId="41"/>
    <dataField name="최대 : 총금액" fld="6" subtotal="max" baseField="7" baseItem="2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workbookViewId="0">
      <selection activeCell="G3" sqref="G3:G28"/>
    </sheetView>
  </sheetViews>
  <sheetFormatPr defaultRowHeight="16.5"/>
  <cols>
    <col min="1" max="1" width="12.625" customWidth="1"/>
    <col min="3" max="3" width="13" bestFit="1" customWidth="1"/>
    <col min="6" max="6" width="10.8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AND(DAY($A3)&gt;=20,$E3&gt;=AVERAGE($E$3:$E$28))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11"/>
  <sheetViews>
    <sheetView workbookViewId="0">
      <selection activeCell="K21" sqref="K21"/>
    </sheetView>
  </sheetViews>
  <sheetFormatPr defaultRowHeight="16.5"/>
  <cols>
    <col min="2" max="2" width="14.75" customWidth="1"/>
    <col min="4" max="4" width="17" customWidth="1"/>
    <col min="5" max="5" width="10.75" customWidth="1"/>
  </cols>
  <sheetData>
    <row r="2" spans="2:9" ht="17.25" thickBot="1">
      <c r="B2" t="s">
        <v>0</v>
      </c>
    </row>
    <row r="3" spans="2:9">
      <c r="B3" s="6" t="s">
        <v>3</v>
      </c>
      <c r="C3" s="7" t="s">
        <v>4</v>
      </c>
      <c r="D3" s="7" t="s">
        <v>19</v>
      </c>
      <c r="E3" s="8" t="s">
        <v>6</v>
      </c>
    </row>
    <row r="4" spans="2:9">
      <c r="B4" s="9" t="s">
        <v>17</v>
      </c>
      <c r="C4" s="10">
        <v>43000</v>
      </c>
      <c r="D4" s="10">
        <v>59</v>
      </c>
      <c r="E4" s="24">
        <f t="shared" ref="E4:E11" si="0">C4*D4</f>
        <v>2537000</v>
      </c>
    </row>
    <row r="5" spans="2:9">
      <c r="B5" s="9" t="s">
        <v>12</v>
      </c>
      <c r="C5" s="10">
        <v>31000</v>
      </c>
      <c r="D5" s="10">
        <v>56</v>
      </c>
      <c r="E5" s="24">
        <f t="shared" si="0"/>
        <v>1736000</v>
      </c>
    </row>
    <row r="6" spans="2:9">
      <c r="B6" s="9" t="s">
        <v>16</v>
      </c>
      <c r="C6" s="10">
        <v>19900</v>
      </c>
      <c r="D6" s="10">
        <v>54</v>
      </c>
      <c r="E6" s="24">
        <f t="shared" si="0"/>
        <v>1074600</v>
      </c>
      <c r="I6" s="23"/>
    </row>
    <row r="7" spans="2:9">
      <c r="B7" s="9" t="s">
        <v>10</v>
      </c>
      <c r="C7" s="10">
        <v>23000</v>
      </c>
      <c r="D7" s="10">
        <v>40</v>
      </c>
      <c r="E7" s="24">
        <f t="shared" si="0"/>
        <v>920000</v>
      </c>
    </row>
    <row r="8" spans="2:9">
      <c r="B8" s="9" t="s">
        <v>13</v>
      </c>
      <c r="C8" s="10">
        <v>16000</v>
      </c>
      <c r="D8" s="10">
        <v>37</v>
      </c>
      <c r="E8" s="24">
        <f t="shared" si="0"/>
        <v>592000</v>
      </c>
    </row>
    <row r="9" spans="2:9">
      <c r="B9" s="9" t="s">
        <v>15</v>
      </c>
      <c r="C9" s="10">
        <v>35000</v>
      </c>
      <c r="D9" s="10">
        <v>27</v>
      </c>
      <c r="E9" s="24">
        <f t="shared" si="0"/>
        <v>945000</v>
      </c>
    </row>
    <row r="10" spans="2:9">
      <c r="B10" s="9" t="s">
        <v>8</v>
      </c>
      <c r="C10" s="10">
        <v>15000</v>
      </c>
      <c r="D10" s="10">
        <v>27</v>
      </c>
      <c r="E10" s="24">
        <f t="shared" si="0"/>
        <v>405000</v>
      </c>
    </row>
    <row r="11" spans="2:9" ht="17.25" thickBot="1">
      <c r="B11" s="11" t="s">
        <v>18</v>
      </c>
      <c r="C11" s="12">
        <v>21000</v>
      </c>
      <c r="D11" s="12">
        <v>17</v>
      </c>
      <c r="E11" s="25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abSelected="1" topLeftCell="A13" workbookViewId="0">
      <selection activeCell="F44" sqref="F44"/>
    </sheetView>
  </sheetViews>
  <sheetFormatPr defaultRowHeight="16.5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3" t="s">
        <v>22</v>
      </c>
      <c r="D2" s="3" t="s">
        <v>23</v>
      </c>
      <c r="E2" s="13" t="s">
        <v>24</v>
      </c>
    </row>
    <row r="3" spans="1:8">
      <c r="A3" s="3" t="s">
        <v>15</v>
      </c>
      <c r="B3" s="14">
        <f>AVERAGEIFS($F$15:$F$40,$A$15:$A$40,$A3,$E$15:$E$40,"&gt;="&amp;5)</f>
        <v>367500</v>
      </c>
      <c r="D3" s="3">
        <v>4</v>
      </c>
      <c r="E3" s="10">
        <f t="array" ref="E3">MAXA((MONTH($C$15:$C$40)=$D3)*$E$15:$E$40)</f>
        <v>32</v>
      </c>
    </row>
    <row r="4" spans="1:8">
      <c r="A4" s="3" t="s">
        <v>16</v>
      </c>
      <c r="B4" s="14">
        <f t="shared" ref="B4:B10" si="0">AVERAGEIFS($F$15:$F$40,$A$15:$A$40,$A4,$E$15:$E$40,"&gt;="&amp;5)</f>
        <v>268650</v>
      </c>
      <c r="D4" s="3">
        <v>5</v>
      </c>
      <c r="E4" s="10">
        <f t="array" ref="E4">MAXA((MONTH($C$15:$C$40)=$D4)*$E$15:$E$40)</f>
        <v>29</v>
      </c>
    </row>
    <row r="5" spans="1:8">
      <c r="A5" s="3" t="s">
        <v>17</v>
      </c>
      <c r="B5" s="14">
        <f t="shared" si="0"/>
        <v>1182500</v>
      </c>
      <c r="D5" s="3">
        <v>6</v>
      </c>
      <c r="E5" s="10">
        <f t="array" ref="E5">MAXA((MONTH($C$15:$C$40)=$D5)*$E$15:$E$40)</f>
        <v>26</v>
      </c>
    </row>
    <row r="6" spans="1:8">
      <c r="A6" s="3" t="s">
        <v>18</v>
      </c>
      <c r="B6" s="14">
        <f t="shared" si="0"/>
        <v>315000</v>
      </c>
    </row>
    <row r="7" spans="1:8">
      <c r="A7" s="3" t="s">
        <v>8</v>
      </c>
      <c r="B7" s="14">
        <f t="shared" si="0"/>
        <v>180000</v>
      </c>
      <c r="D7" s="34" t="s">
        <v>25</v>
      </c>
      <c r="E7" s="35"/>
      <c r="F7" s="36"/>
    </row>
    <row r="8" spans="1:8">
      <c r="A8" s="3" t="s">
        <v>10</v>
      </c>
      <c r="B8" s="14">
        <f t="shared" si="0"/>
        <v>437000</v>
      </c>
      <c r="D8" s="37" t="str">
        <f>TEXT(DCOUNTA($A$14:$H$40,$A$14,$D$10:$E$11),"0개")</f>
        <v>4개</v>
      </c>
      <c r="E8" s="38"/>
      <c r="F8" s="39"/>
    </row>
    <row r="9" spans="1:8">
      <c r="A9" s="3" t="s">
        <v>12</v>
      </c>
      <c r="B9" s="14">
        <f t="shared" si="0"/>
        <v>558000</v>
      </c>
    </row>
    <row r="10" spans="1:8">
      <c r="A10" s="3" t="s">
        <v>13</v>
      </c>
      <c r="B10" s="14">
        <f t="shared" si="0"/>
        <v>280000</v>
      </c>
      <c r="D10" s="15" t="s">
        <v>47</v>
      </c>
      <c r="E10" s="15" t="s">
        <v>49</v>
      </c>
    </row>
    <row r="11" spans="1:8">
      <c r="D11" s="15" t="s">
        <v>48</v>
      </c>
      <c r="E11" s="15" t="s">
        <v>50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3" t="s">
        <v>27</v>
      </c>
      <c r="H14" s="13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6" t="str">
        <f>IF(LEFT($B15,1)="M","뮤지컬",IF(LEFT($B15,1)="C","콘서트","그외"))&amp;"("&amp;COUNTIF($B$15:$B15,$B15)&amp;")"</f>
        <v>콘서트(1)</v>
      </c>
      <c r="H15" s="40" cm="1">
        <f t="array" ref="H15">fn할인액(B15,F15)</f>
        <v>0</v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6" t="str">
        <f>IF(LEFT($B16,1)="M","뮤지컬",IF(LEFT($B16,1)="C","콘서트","그외"))&amp;"("&amp;COUNTIF($B$15:$B16,$B16)&amp;")"</f>
        <v>뮤지컬(1)</v>
      </c>
      <c r="H16" s="40" cm="1">
        <f t="array" ref="H16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6" t="str">
        <f>IF(LEFT($B17,1)="M","뮤지컬",IF(LEFT($B17,1)="C","콘서트","그외"))&amp;"("&amp;COUNTIF($B$15:$B17,$B17)&amp;")"</f>
        <v>콘서트(2)</v>
      </c>
      <c r="H17" s="40" cm="1">
        <f t="array" ref="H17">fn할인액(B17,F17)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6" t="str">
        <f>IF(LEFT($B18,1)="M","뮤지컬",IF(LEFT($B18,1)="C","콘서트","그외"))&amp;"("&amp;COUNTIF($B$15:$B18,$B18)&amp;")"</f>
        <v>그외(1)</v>
      </c>
      <c r="H18" s="40" cm="1">
        <f t="array" ref="H18">fn할인액(B18,F18)</f>
        <v>0</v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6" t="str">
        <f>IF(LEFT($B19,1)="M","뮤지컬",IF(LEFT($B19,1)="C","콘서트","그외"))&amp;"("&amp;COUNTIF($B$15:$B19,$B19)&amp;")"</f>
        <v>그외(1)</v>
      </c>
      <c r="H19" s="40" cm="1">
        <f t="array" ref="H19">fn할인액(B19,F19)</f>
        <v>0</v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6" t="str">
        <f>IF(LEFT($B20,1)="M","뮤지컬",IF(LEFT($B20,1)="C","콘서트","그외"))&amp;"("&amp;COUNTIF($B$15:$B20,$B20)&amp;")"</f>
        <v>콘서트(3)</v>
      </c>
      <c r="H20" s="40" cm="1">
        <f t="array" ref="H20">fn할인액(B20,F20)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6" t="str">
        <f>IF(LEFT($B21,1)="M","뮤지컬",IF(LEFT($B21,1)="C","콘서트","그외"))&amp;"("&amp;COUNTIF($B$15:$B21,$B21)&amp;")"</f>
        <v>그외(2)</v>
      </c>
      <c r="H21" s="40" cm="1">
        <f t="array" ref="H21">fn할인액(B21,F21)</f>
        <v>0</v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6" t="str">
        <f>IF(LEFT($B22,1)="M","뮤지컬",IF(LEFT($B22,1)="C","콘서트","그외"))&amp;"("&amp;COUNTIF($B$15:$B22,$B22)&amp;")"</f>
        <v>뮤지컬(2)</v>
      </c>
      <c r="H22" s="40" cm="1">
        <f t="array" ref="H22">fn할인액(B22,F22)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6" t="str">
        <f>IF(LEFT($B23,1)="M","뮤지컬",IF(LEFT($B23,1)="C","콘서트","그외"))&amp;"("&amp;COUNTIF($B$15:$B23,$B23)&amp;")"</f>
        <v>그외(3)</v>
      </c>
      <c r="H23" s="40" cm="1">
        <f t="array" ref="H23">fn할인액(B23,F23)</f>
        <v>0</v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6" t="str">
        <f>IF(LEFT($B24,1)="M","뮤지컬",IF(LEFT($B24,1)="C","콘서트","그외"))&amp;"("&amp;COUNTIF($B$15:$B24,$B24)&amp;")"</f>
        <v>그외(4)</v>
      </c>
      <c r="H24" s="40" cm="1">
        <f t="array" ref="H24">fn할인액(B24,F24)</f>
        <v>0</v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6" t="str">
        <f>IF(LEFT($B25,1)="M","뮤지컬",IF(LEFT($B25,1)="C","콘서트","그외"))&amp;"("&amp;COUNTIF($B$15:$B25,$B25)&amp;")"</f>
        <v>뮤지컬(3)</v>
      </c>
      <c r="H25" s="40" cm="1">
        <f t="array" ref="H25">fn할인액(B25,F25)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6" t="str">
        <f>IF(LEFT($B26,1)="M","뮤지컬",IF(LEFT($B26,1)="C","콘서트","그외"))&amp;"("&amp;COUNTIF($B$15:$B26,$B26)&amp;")"</f>
        <v>콘서트(4)</v>
      </c>
      <c r="H26" s="40" cm="1">
        <f t="array" ref="H26">fn할인액(B26,F26)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6" t="str">
        <f>IF(LEFT($B27,1)="M","뮤지컬",IF(LEFT($B27,1)="C","콘서트","그외"))&amp;"("&amp;COUNTIF($B$15:$B27,$B27)&amp;")"</f>
        <v>그외(2)</v>
      </c>
      <c r="H27" s="40" cm="1">
        <f t="array" ref="H27">fn할인액(B27,F27)</f>
        <v>0</v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6" t="str">
        <f>IF(LEFT($B28,1)="M","뮤지컬",IF(LEFT($B28,1)="C","콘서트","그외"))&amp;"("&amp;COUNTIF($B$15:$B28,$B28)&amp;")"</f>
        <v>그외(5)</v>
      </c>
      <c r="H28" s="40" cm="1">
        <f t="array" ref="H28">fn할인액(B28,F28)</f>
        <v>0</v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6" t="str">
        <f>IF(LEFT($B29,1)="M","뮤지컬",IF(LEFT($B29,1)="C","콘서트","그외"))&amp;"("&amp;COUNTIF($B$15:$B29,$B29)&amp;")"</f>
        <v>뮤지컬(4)</v>
      </c>
      <c r="H29" s="40" cm="1">
        <f t="array" ref="H29">fn할인액(B29,F29)</f>
        <v>0</v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6" t="str">
        <f>IF(LEFT($B30,1)="M","뮤지컬",IF(LEFT($B30,1)="C","콘서트","그외"))&amp;"("&amp;COUNTIF($B$15:$B30,$B30)&amp;")"</f>
        <v>그외(6)</v>
      </c>
      <c r="H30" s="40" cm="1">
        <f t="array" ref="H30">fn할인액(B30,F30)</f>
        <v>0</v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6" t="str">
        <f>IF(LEFT($B31,1)="M","뮤지컬",IF(LEFT($B31,1)="C","콘서트","그외"))&amp;"("&amp;COUNTIF($B$15:$B31,$B31)&amp;")"</f>
        <v>콘서트(5)</v>
      </c>
      <c r="H31" s="40" cm="1">
        <f t="array" ref="H31">fn할인액(B31,F31)</f>
        <v>0</v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6" t="str">
        <f>IF(LEFT($B32,1)="M","뮤지컬",IF(LEFT($B32,1)="C","콘서트","그외"))&amp;"("&amp;COUNTIF($B$15:$B32,$B32)&amp;")"</f>
        <v>그외(7)</v>
      </c>
      <c r="H32" s="40" cm="1">
        <f t="array" ref="H32">fn할인액(B32,F32)</f>
        <v>0</v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6" t="str">
        <f>IF(LEFT($B33,1)="M","뮤지컬",IF(LEFT($B33,1)="C","콘서트","그외"))&amp;"("&amp;COUNTIF($B$15:$B33,$B33)&amp;")"</f>
        <v>콘서트(6)</v>
      </c>
      <c r="H33" s="40" cm="1">
        <f t="array" ref="H33">fn할인액(B33,F33)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6" t="str">
        <f>IF(LEFT($B34,1)="M","뮤지컬",IF(LEFT($B34,1)="C","콘서트","그외"))&amp;"("&amp;COUNTIF($B$15:$B34,$B34)&amp;")"</f>
        <v>뮤지컬(5)</v>
      </c>
      <c r="H34" s="40" cm="1">
        <f t="array" ref="H34">fn할인액(B34,F34)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6" t="str">
        <f>IF(LEFT($B35,1)="M","뮤지컬",IF(LEFT($B35,1)="C","콘서트","그외"))&amp;"("&amp;COUNTIF($B$15:$B35,$B35)&amp;")"</f>
        <v>그외(3)</v>
      </c>
      <c r="H35" s="40" cm="1">
        <f t="array" ref="H35">fn할인액(B35,F35)</f>
        <v>0</v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6" t="str">
        <f>IF(LEFT($B36,1)="M","뮤지컬",IF(LEFT($B36,1)="C","콘서트","그외"))&amp;"("&amp;COUNTIF($B$15:$B36,$B36)&amp;")"</f>
        <v>뮤지컬(6)</v>
      </c>
      <c r="H36" s="40" cm="1">
        <f t="array" ref="H36">fn할인액(B36,F36)</f>
        <v>0</v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6" t="str">
        <f>IF(LEFT($B37,1)="M","뮤지컬",IF(LEFT($B37,1)="C","콘서트","그외"))&amp;"("&amp;COUNTIF($B$15:$B37,$B37)&amp;")"</f>
        <v>뮤지컬(7)</v>
      </c>
      <c r="H37" s="40" cm="1">
        <f t="array" ref="H37">fn할인액(B37,F37)</f>
        <v>0</v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6" t="str">
        <f>IF(LEFT($B38,1)="M","뮤지컬",IF(LEFT($B38,1)="C","콘서트","그외"))&amp;"("&amp;COUNTIF($B$15:$B38,$B38)&amp;")"</f>
        <v>뮤지컬(8)</v>
      </c>
      <c r="H38" s="40" cm="1">
        <f t="array" ref="H38">fn할인액(B38,F38)</f>
        <v>0</v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6" t="str">
        <f>IF(LEFT($B39,1)="M","뮤지컬",IF(LEFT($B39,1)="C","콘서트","그외"))&amp;"("&amp;COUNTIF($B$15:$B39,$B39)&amp;")"</f>
        <v>콘서트(7)</v>
      </c>
      <c r="H39" s="40" cm="1">
        <f t="array" ref="H39">fn할인액(B39,F39)</f>
        <v>0</v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6" t="str">
        <f>IF(LEFT($B40,1)="M","뮤지컬",IF(LEFT($B40,1)="C","콘서트","그외"))&amp;"("&amp;COUNTIF($B$15:$B40,$B40)&amp;")"</f>
        <v>그외(8)</v>
      </c>
      <c r="H40" s="40" cm="1">
        <f t="array" ref="H40">fn할인액(B40,F40)</f>
        <v>0</v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I17" sqref="I17"/>
    </sheetView>
  </sheetViews>
  <sheetFormatPr defaultRowHeight="16.5"/>
  <cols>
    <col min="1" max="1" width="20.125" bestFit="1" customWidth="1"/>
    <col min="2" max="3" width="14.875" bestFit="1" customWidth="1"/>
    <col min="4" max="5" width="13.25" bestFit="1" customWidth="1"/>
    <col min="6" max="6" width="10.5" bestFit="1" customWidth="1"/>
    <col min="7" max="10" width="13.25" bestFit="1" customWidth="1"/>
    <col min="11" max="13" width="9.625" bestFit="1" customWidth="1"/>
    <col min="14" max="14" width="15.25" bestFit="1" customWidth="1"/>
    <col min="15" max="15" width="13.125" bestFit="1" customWidth="1"/>
    <col min="16" max="16" width="15.25" bestFit="1" customWidth="1"/>
    <col min="17" max="17" width="13.125" bestFit="1" customWidth="1"/>
    <col min="18" max="18" width="20.125" bestFit="1" customWidth="1"/>
    <col min="19" max="19" width="18" bestFit="1" customWidth="1"/>
  </cols>
  <sheetData>
    <row r="2" spans="1:6">
      <c r="A2" s="26" t="s">
        <v>2</v>
      </c>
      <c r="B2" t="s">
        <v>11</v>
      </c>
    </row>
    <row r="4" spans="1:6">
      <c r="A4" s="28"/>
      <c r="B4" s="28"/>
      <c r="C4" s="28"/>
      <c r="D4" s="29" t="s">
        <v>3</v>
      </c>
      <c r="E4" s="28"/>
      <c r="F4" s="28"/>
    </row>
    <row r="5" spans="1:6">
      <c r="A5" s="29" t="s">
        <v>58</v>
      </c>
      <c r="B5" s="29" t="s">
        <v>62</v>
      </c>
      <c r="C5" s="29" t="s">
        <v>57</v>
      </c>
      <c r="D5" s="30" t="s">
        <v>12</v>
      </c>
      <c r="E5" s="30" t="s">
        <v>16</v>
      </c>
      <c r="F5" s="30" t="s">
        <v>51</v>
      </c>
    </row>
    <row r="6" spans="1:6">
      <c r="A6" s="28" t="s">
        <v>59</v>
      </c>
      <c r="B6" s="28"/>
      <c r="C6" s="28"/>
      <c r="D6" s="31"/>
      <c r="E6" s="31"/>
      <c r="F6" s="31"/>
    </row>
    <row r="7" spans="1:6">
      <c r="A7" s="28"/>
      <c r="B7" s="28" t="s">
        <v>52</v>
      </c>
      <c r="C7" s="28"/>
      <c r="D7" s="31"/>
      <c r="E7" s="31"/>
      <c r="F7" s="31"/>
    </row>
    <row r="8" spans="1:6">
      <c r="A8" s="28"/>
      <c r="B8" s="28"/>
      <c r="C8" s="28" t="s">
        <v>63</v>
      </c>
      <c r="D8" s="31">
        <v>27</v>
      </c>
      <c r="E8" s="31">
        <v>21</v>
      </c>
      <c r="F8" s="31">
        <v>27</v>
      </c>
    </row>
    <row r="9" spans="1:6">
      <c r="A9" s="28"/>
      <c r="B9" s="28"/>
      <c r="C9" s="28" t="s">
        <v>66</v>
      </c>
      <c r="D9" s="31">
        <v>837000</v>
      </c>
      <c r="E9" s="31">
        <v>417900</v>
      </c>
      <c r="F9" s="31">
        <v>837000</v>
      </c>
    </row>
    <row r="10" spans="1:6">
      <c r="A10" s="28" t="s">
        <v>64</v>
      </c>
      <c r="B10" s="28"/>
      <c r="C10" s="28"/>
      <c r="D10" s="31">
        <v>27</v>
      </c>
      <c r="E10" s="31">
        <v>21</v>
      </c>
      <c r="F10" s="31">
        <v>27</v>
      </c>
    </row>
    <row r="11" spans="1:6">
      <c r="A11" s="28" t="s">
        <v>67</v>
      </c>
      <c r="B11" s="28"/>
      <c r="C11" s="28"/>
      <c r="D11" s="31">
        <v>837000</v>
      </c>
      <c r="E11" s="31">
        <v>417900</v>
      </c>
      <c r="F11" s="31">
        <v>837000</v>
      </c>
    </row>
    <row r="12" spans="1:6">
      <c r="A12" s="28" t="s">
        <v>69</v>
      </c>
      <c r="B12" s="28"/>
      <c r="C12" s="28"/>
      <c r="D12" s="31">
        <v>27</v>
      </c>
      <c r="E12" s="31">
        <v>21</v>
      </c>
      <c r="F12" s="31">
        <v>21</v>
      </c>
    </row>
    <row r="13" spans="1:6">
      <c r="A13" s="28" t="s">
        <v>70</v>
      </c>
      <c r="B13" s="28"/>
      <c r="C13" s="28"/>
      <c r="D13" s="31">
        <v>837000</v>
      </c>
      <c r="E13" s="31">
        <v>417900</v>
      </c>
      <c r="F13" s="31">
        <v>417900</v>
      </c>
    </row>
    <row r="14" spans="1:6">
      <c r="A14" s="28" t="s">
        <v>60</v>
      </c>
      <c r="B14" s="28"/>
      <c r="C14" s="28"/>
      <c r="D14" s="31"/>
      <c r="E14" s="31"/>
      <c r="F14" s="31"/>
    </row>
    <row r="15" spans="1:6">
      <c r="A15" s="28"/>
      <c r="B15" s="28" t="s">
        <v>53</v>
      </c>
      <c r="C15" s="28"/>
      <c r="D15" s="31"/>
      <c r="E15" s="31"/>
      <c r="F15" s="31"/>
    </row>
    <row r="16" spans="1:6">
      <c r="A16" s="28"/>
      <c r="B16" s="28"/>
      <c r="C16" s="28" t="s">
        <v>63</v>
      </c>
      <c r="D16" s="31">
        <v>6</v>
      </c>
      <c r="E16" s="31">
        <v>19</v>
      </c>
      <c r="F16" s="31">
        <v>19</v>
      </c>
    </row>
    <row r="17" spans="1:6">
      <c r="A17" s="28"/>
      <c r="B17" s="28"/>
      <c r="C17" s="28" t="s">
        <v>66</v>
      </c>
      <c r="D17" s="31">
        <v>186000</v>
      </c>
      <c r="E17" s="31">
        <v>378100</v>
      </c>
      <c r="F17" s="31">
        <v>378100</v>
      </c>
    </row>
    <row r="18" spans="1:6">
      <c r="A18" s="28"/>
      <c r="B18" s="28" t="s">
        <v>54</v>
      </c>
      <c r="C18" s="28"/>
      <c r="D18" s="31"/>
      <c r="E18" s="31"/>
      <c r="F18" s="31"/>
    </row>
    <row r="19" spans="1:6">
      <c r="A19" s="28"/>
      <c r="B19" s="28"/>
      <c r="C19" s="28" t="s">
        <v>63</v>
      </c>
      <c r="D19" s="31">
        <v>21</v>
      </c>
      <c r="E19" s="31" t="s">
        <v>71</v>
      </c>
      <c r="F19" s="31">
        <v>21</v>
      </c>
    </row>
    <row r="20" spans="1:6">
      <c r="A20" s="28"/>
      <c r="B20" s="28"/>
      <c r="C20" s="28" t="s">
        <v>66</v>
      </c>
      <c r="D20" s="31">
        <v>651000</v>
      </c>
      <c r="E20" s="31" t="s">
        <v>71</v>
      </c>
      <c r="F20" s="31">
        <v>651000</v>
      </c>
    </row>
    <row r="21" spans="1:6">
      <c r="A21" s="28"/>
      <c r="B21" s="28" t="s">
        <v>55</v>
      </c>
      <c r="C21" s="28"/>
      <c r="D21" s="31"/>
      <c r="E21" s="31"/>
      <c r="F21" s="31"/>
    </row>
    <row r="22" spans="1:6">
      <c r="A22" s="28"/>
      <c r="B22" s="28"/>
      <c r="C22" s="28" t="s">
        <v>63</v>
      </c>
      <c r="D22" s="31" t="s">
        <v>71</v>
      </c>
      <c r="E22" s="31">
        <v>9</v>
      </c>
      <c r="F22" s="31">
        <v>9</v>
      </c>
    </row>
    <row r="23" spans="1:6">
      <c r="A23" s="28"/>
      <c r="B23" s="28"/>
      <c r="C23" s="28" t="s">
        <v>66</v>
      </c>
      <c r="D23" s="31" t="s">
        <v>71</v>
      </c>
      <c r="E23" s="31">
        <v>179100</v>
      </c>
      <c r="F23" s="31">
        <v>179100</v>
      </c>
    </row>
    <row r="24" spans="1:6">
      <c r="A24" s="28" t="s">
        <v>72</v>
      </c>
      <c r="B24" s="28"/>
      <c r="C24" s="28"/>
      <c r="D24" s="31">
        <v>21</v>
      </c>
      <c r="E24" s="31">
        <v>19</v>
      </c>
      <c r="F24" s="31">
        <v>21</v>
      </c>
    </row>
    <row r="25" spans="1:6">
      <c r="A25" s="28" t="s">
        <v>73</v>
      </c>
      <c r="B25" s="28"/>
      <c r="C25" s="28"/>
      <c r="D25" s="31">
        <v>651000</v>
      </c>
      <c r="E25" s="31">
        <v>378100</v>
      </c>
      <c r="F25" s="31">
        <v>651000</v>
      </c>
    </row>
    <row r="26" spans="1:6">
      <c r="A26" s="28" t="s">
        <v>76</v>
      </c>
      <c r="B26" s="28"/>
      <c r="C26" s="28"/>
      <c r="D26" s="31">
        <v>2</v>
      </c>
      <c r="E26" s="31">
        <v>9</v>
      </c>
      <c r="F26" s="31">
        <v>2</v>
      </c>
    </row>
    <row r="27" spans="1:6">
      <c r="A27" s="28" t="s">
        <v>77</v>
      </c>
      <c r="B27" s="28"/>
      <c r="C27" s="28"/>
      <c r="D27" s="31">
        <v>62000</v>
      </c>
      <c r="E27" s="31">
        <v>179100</v>
      </c>
      <c r="F27" s="31">
        <v>62000</v>
      </c>
    </row>
    <row r="28" spans="1:6">
      <c r="A28" s="28" t="s">
        <v>61</v>
      </c>
      <c r="B28" s="28"/>
      <c r="C28" s="28"/>
      <c r="D28" s="31"/>
      <c r="E28" s="31"/>
      <c r="F28" s="31"/>
    </row>
    <row r="29" spans="1:6">
      <c r="A29" s="28"/>
      <c r="B29" s="28" t="s">
        <v>56</v>
      </c>
      <c r="C29" s="28"/>
      <c r="D29" s="31"/>
      <c r="E29" s="31"/>
      <c r="F29" s="31"/>
    </row>
    <row r="30" spans="1:6">
      <c r="A30" s="28"/>
      <c r="B30" s="28"/>
      <c r="C30" s="28" t="s">
        <v>63</v>
      </c>
      <c r="D30" s="31" t="s">
        <v>71</v>
      </c>
      <c r="E30" s="31">
        <v>5</v>
      </c>
      <c r="F30" s="31">
        <v>5</v>
      </c>
    </row>
    <row r="31" spans="1:6">
      <c r="A31" s="28"/>
      <c r="B31" s="28"/>
      <c r="C31" s="28" t="s">
        <v>66</v>
      </c>
      <c r="D31" s="31" t="s">
        <v>71</v>
      </c>
      <c r="E31" s="31">
        <v>99500</v>
      </c>
      <c r="F31" s="31">
        <v>99500</v>
      </c>
    </row>
    <row r="32" spans="1:6">
      <c r="A32" s="28" t="s">
        <v>74</v>
      </c>
      <c r="B32" s="28"/>
      <c r="C32" s="28"/>
      <c r="D32" s="31" t="s">
        <v>71</v>
      </c>
      <c r="E32" s="31">
        <v>5</v>
      </c>
      <c r="F32" s="31">
        <v>5</v>
      </c>
    </row>
    <row r="33" spans="1:6">
      <c r="A33" s="28" t="s">
        <v>75</v>
      </c>
      <c r="B33" s="28"/>
      <c r="C33" s="28"/>
      <c r="D33" s="31" t="s">
        <v>71</v>
      </c>
      <c r="E33" s="31">
        <v>99500</v>
      </c>
      <c r="F33" s="31">
        <v>99500</v>
      </c>
    </row>
    <row r="34" spans="1:6">
      <c r="A34" s="28" t="s">
        <v>78</v>
      </c>
      <c r="B34" s="28"/>
      <c r="C34" s="28"/>
      <c r="D34" s="31" t="s">
        <v>71</v>
      </c>
      <c r="E34" s="31">
        <v>5</v>
      </c>
      <c r="F34" s="31">
        <v>5</v>
      </c>
    </row>
    <row r="35" spans="1:6">
      <c r="A35" s="28" t="s">
        <v>79</v>
      </c>
      <c r="B35" s="28"/>
      <c r="C35" s="28"/>
      <c r="D35" s="31" t="s">
        <v>71</v>
      </c>
      <c r="E35" s="31">
        <v>99500</v>
      </c>
      <c r="F35" s="31">
        <v>99500</v>
      </c>
    </row>
    <row r="36" spans="1:6">
      <c r="A36" s="28" t="s">
        <v>65</v>
      </c>
      <c r="B36" s="28"/>
      <c r="C36" s="28"/>
      <c r="D36" s="31">
        <v>27</v>
      </c>
      <c r="E36" s="31">
        <v>21</v>
      </c>
      <c r="F36" s="31">
        <v>27</v>
      </c>
    </row>
    <row r="37" spans="1:6">
      <c r="A37" s="28" t="s">
        <v>68</v>
      </c>
      <c r="B37" s="28"/>
      <c r="C37" s="28"/>
      <c r="D37" s="31">
        <v>837000</v>
      </c>
      <c r="E37" s="31">
        <v>417900</v>
      </c>
      <c r="F37" s="31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P15" sqref="P15"/>
    </sheetView>
  </sheetViews>
  <sheetFormatPr defaultRowHeight="16.5"/>
  <cols>
    <col min="1" max="1" width="2.25" customWidth="1"/>
    <col min="2" max="2" width="13.625" customWidth="1"/>
    <col min="4" max="4" width="12" customWidth="1"/>
    <col min="6" max="6" width="10" customWidth="1"/>
    <col min="7" max="7" width="10.875" bestFit="1" customWidth="1"/>
    <col min="8" max="8" width="2.2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80</v>
      </c>
      <c r="J3" s="3" t="s">
        <v>49</v>
      </c>
      <c r="K3" s="3" t="s">
        <v>81</v>
      </c>
    </row>
    <row r="4" spans="2:11">
      <c r="B4" t="s">
        <v>13</v>
      </c>
      <c r="C4" t="s">
        <v>9</v>
      </c>
      <c r="D4" s="27">
        <v>43839</v>
      </c>
      <c r="E4" s="32">
        <v>16000</v>
      </c>
      <c r="F4">
        <v>5</v>
      </c>
      <c r="G4" s="32">
        <v>80000</v>
      </c>
      <c r="I4" s="10" t="s">
        <v>82</v>
      </c>
      <c r="J4" s="10">
        <v>11.75</v>
      </c>
      <c r="K4" s="33">
        <v>1869000</v>
      </c>
    </row>
    <row r="5" spans="2:11">
      <c r="B5" t="s">
        <v>12</v>
      </c>
      <c r="C5" t="s">
        <v>11</v>
      </c>
      <c r="D5" s="27">
        <v>43862</v>
      </c>
      <c r="E5" s="32">
        <v>31000</v>
      </c>
      <c r="F5">
        <v>27</v>
      </c>
      <c r="G5" s="32">
        <v>837000</v>
      </c>
      <c r="I5" s="10" t="s">
        <v>83</v>
      </c>
      <c r="J5" s="10">
        <v>13.75</v>
      </c>
      <c r="K5" s="33">
        <v>2810600</v>
      </c>
    </row>
    <row r="6" spans="2:11">
      <c r="B6" t="s">
        <v>18</v>
      </c>
      <c r="C6" t="s">
        <v>9</v>
      </c>
      <c r="D6" s="27">
        <v>43866</v>
      </c>
      <c r="E6" s="32">
        <v>21000</v>
      </c>
      <c r="F6">
        <v>15</v>
      </c>
      <c r="G6" s="32">
        <v>315000</v>
      </c>
      <c r="I6" s="10" t="s">
        <v>84</v>
      </c>
      <c r="J6" s="10">
        <v>9</v>
      </c>
      <c r="K6" s="33">
        <v>405000</v>
      </c>
    </row>
    <row r="7" spans="2:11">
      <c r="B7" t="s">
        <v>16</v>
      </c>
      <c r="C7" t="s">
        <v>11</v>
      </c>
      <c r="D7" s="27">
        <v>43873</v>
      </c>
      <c r="E7" s="32">
        <v>19900</v>
      </c>
      <c r="F7">
        <v>21</v>
      </c>
      <c r="G7" s="32">
        <v>417900</v>
      </c>
      <c r="I7" s="10" t="s">
        <v>85</v>
      </c>
      <c r="J7" s="10">
        <v>13.833333333333334</v>
      </c>
      <c r="K7" s="33">
        <v>3377000</v>
      </c>
    </row>
    <row r="8" spans="2:11">
      <c r="B8" t="s">
        <v>8</v>
      </c>
      <c r="C8" t="s">
        <v>7</v>
      </c>
      <c r="D8" s="27">
        <v>43914</v>
      </c>
      <c r="E8" s="32">
        <v>15000</v>
      </c>
      <c r="F8">
        <v>5</v>
      </c>
      <c r="G8" s="32">
        <v>75000</v>
      </c>
    </row>
    <row r="9" spans="2:11">
      <c r="B9" t="s">
        <v>12</v>
      </c>
      <c r="C9" t="s">
        <v>11</v>
      </c>
      <c r="D9" s="27">
        <v>43923</v>
      </c>
      <c r="E9" s="32">
        <v>31000</v>
      </c>
      <c r="F9">
        <v>6</v>
      </c>
      <c r="G9" s="32">
        <v>186000</v>
      </c>
    </row>
    <row r="10" spans="2:11">
      <c r="B10" t="s">
        <v>13</v>
      </c>
      <c r="C10" t="s">
        <v>9</v>
      </c>
      <c r="D10" s="27">
        <v>43926</v>
      </c>
      <c r="E10" s="32">
        <v>16000</v>
      </c>
      <c r="F10">
        <v>2</v>
      </c>
      <c r="G10" s="32">
        <v>32000</v>
      </c>
    </row>
    <row r="11" spans="2:11">
      <c r="B11" t="s">
        <v>16</v>
      </c>
      <c r="C11" t="s">
        <v>11</v>
      </c>
      <c r="D11" s="27">
        <v>43926</v>
      </c>
      <c r="E11" s="32">
        <v>19900</v>
      </c>
      <c r="F11">
        <v>19</v>
      </c>
      <c r="G11" s="32">
        <v>378100</v>
      </c>
    </row>
    <row r="12" spans="2:11">
      <c r="B12" t="s">
        <v>10</v>
      </c>
      <c r="C12" t="s">
        <v>9</v>
      </c>
      <c r="D12" s="27">
        <v>43928</v>
      </c>
      <c r="E12" s="32">
        <v>23000</v>
      </c>
      <c r="F12">
        <v>6</v>
      </c>
      <c r="G12" s="32">
        <v>138000</v>
      </c>
    </row>
    <row r="13" spans="2:11">
      <c r="B13" t="s">
        <v>10</v>
      </c>
      <c r="C13" t="s">
        <v>9</v>
      </c>
      <c r="D13" s="27">
        <v>43929</v>
      </c>
      <c r="E13" s="32">
        <v>23000</v>
      </c>
      <c r="F13">
        <v>32</v>
      </c>
      <c r="G13" s="32">
        <v>736000</v>
      </c>
    </row>
    <row r="14" spans="2:11">
      <c r="B14" t="s">
        <v>18</v>
      </c>
      <c r="C14" t="s">
        <v>9</v>
      </c>
      <c r="D14" s="27">
        <v>43954</v>
      </c>
      <c r="E14" s="32">
        <v>21000</v>
      </c>
      <c r="F14">
        <v>2</v>
      </c>
      <c r="G14" s="32">
        <v>42000</v>
      </c>
    </row>
    <row r="15" spans="2:11">
      <c r="B15" t="s">
        <v>12</v>
      </c>
      <c r="C15" t="s">
        <v>11</v>
      </c>
      <c r="D15" s="27">
        <v>43958</v>
      </c>
      <c r="E15" s="32">
        <v>31000</v>
      </c>
      <c r="F15">
        <v>21</v>
      </c>
      <c r="G15" s="32">
        <v>651000</v>
      </c>
    </row>
    <row r="16" spans="2:11">
      <c r="B16" t="s">
        <v>17</v>
      </c>
      <c r="C16" t="s">
        <v>14</v>
      </c>
      <c r="D16" s="27">
        <v>43959</v>
      </c>
      <c r="E16" s="32">
        <v>43000</v>
      </c>
      <c r="F16">
        <v>29</v>
      </c>
      <c r="G16" s="32">
        <v>1247000</v>
      </c>
    </row>
    <row r="17" spans="2:7">
      <c r="B17" t="s">
        <v>12</v>
      </c>
      <c r="C17" t="s">
        <v>11</v>
      </c>
      <c r="D17" s="27">
        <v>43962</v>
      </c>
      <c r="E17" s="32">
        <v>31000</v>
      </c>
      <c r="F17">
        <v>2</v>
      </c>
      <c r="G17" s="32">
        <v>62000</v>
      </c>
    </row>
    <row r="18" spans="2:7">
      <c r="B18" t="s">
        <v>15</v>
      </c>
      <c r="C18" t="s">
        <v>14</v>
      </c>
      <c r="D18" s="27">
        <v>43970</v>
      </c>
      <c r="E18" s="32">
        <v>35000</v>
      </c>
      <c r="F18">
        <v>11</v>
      </c>
      <c r="G18" s="32">
        <v>385000</v>
      </c>
    </row>
    <row r="19" spans="2:7">
      <c r="B19" t="s">
        <v>10</v>
      </c>
      <c r="C19" t="s">
        <v>9</v>
      </c>
      <c r="D19" s="27">
        <v>43984</v>
      </c>
      <c r="E19" s="32">
        <v>23000</v>
      </c>
      <c r="F19">
        <v>2</v>
      </c>
      <c r="G19" s="32">
        <v>46000</v>
      </c>
    </row>
    <row r="20" spans="2:7">
      <c r="B20" t="s">
        <v>17</v>
      </c>
      <c r="C20" t="s">
        <v>14</v>
      </c>
      <c r="D20" s="27">
        <v>43984</v>
      </c>
      <c r="E20" s="32">
        <v>43000</v>
      </c>
      <c r="F20">
        <v>26</v>
      </c>
      <c r="G20" s="32">
        <v>1118000</v>
      </c>
    </row>
    <row r="21" spans="2:7">
      <c r="B21" t="s">
        <v>15</v>
      </c>
      <c r="C21" t="s">
        <v>14</v>
      </c>
      <c r="D21" s="27">
        <v>43987</v>
      </c>
      <c r="E21" s="32">
        <v>35000</v>
      </c>
      <c r="F21">
        <v>10</v>
      </c>
      <c r="G21" s="32">
        <v>350000</v>
      </c>
    </row>
    <row r="22" spans="2:7">
      <c r="B22" t="s">
        <v>16</v>
      </c>
      <c r="C22" t="s">
        <v>11</v>
      </c>
      <c r="D22" s="27">
        <v>43990</v>
      </c>
      <c r="E22" s="32">
        <v>19900</v>
      </c>
      <c r="F22">
        <v>9</v>
      </c>
      <c r="G22" s="32">
        <v>179100</v>
      </c>
    </row>
    <row r="23" spans="2:7">
      <c r="B23" t="s">
        <v>8</v>
      </c>
      <c r="C23" t="s">
        <v>7</v>
      </c>
      <c r="D23" s="27">
        <v>43991</v>
      </c>
      <c r="E23" s="32">
        <v>15000</v>
      </c>
      <c r="F23">
        <v>3</v>
      </c>
      <c r="G23" s="32">
        <v>45000</v>
      </c>
    </row>
    <row r="24" spans="2:7">
      <c r="B24" t="s">
        <v>15</v>
      </c>
      <c r="C24" t="s">
        <v>14</v>
      </c>
      <c r="D24" s="27">
        <v>43991</v>
      </c>
      <c r="E24" s="32">
        <v>35000</v>
      </c>
      <c r="F24">
        <v>3</v>
      </c>
      <c r="G24" s="32">
        <v>105000</v>
      </c>
    </row>
    <row r="25" spans="2:7">
      <c r="B25" t="s">
        <v>13</v>
      </c>
      <c r="C25" t="s">
        <v>9</v>
      </c>
      <c r="D25" s="27">
        <v>44020</v>
      </c>
      <c r="E25" s="32">
        <v>16000</v>
      </c>
      <c r="F25">
        <v>30</v>
      </c>
      <c r="G25" s="32">
        <v>480000</v>
      </c>
    </row>
    <row r="26" spans="2:7">
      <c r="B26" t="s">
        <v>17</v>
      </c>
      <c r="C26" t="s">
        <v>14</v>
      </c>
      <c r="D26" s="27">
        <v>44023</v>
      </c>
      <c r="E26" s="32">
        <v>43000</v>
      </c>
      <c r="F26">
        <v>4</v>
      </c>
      <c r="G26" s="32">
        <v>172000</v>
      </c>
    </row>
    <row r="27" spans="2:7">
      <c r="B27" t="s">
        <v>8</v>
      </c>
      <c r="C27" t="s">
        <v>7</v>
      </c>
      <c r="D27" s="27">
        <v>44027</v>
      </c>
      <c r="E27" s="32">
        <v>15000</v>
      </c>
      <c r="F27">
        <v>19</v>
      </c>
      <c r="G27" s="32">
        <v>285000</v>
      </c>
    </row>
    <row r="28" spans="2:7">
      <c r="B28" t="s">
        <v>16</v>
      </c>
      <c r="C28" t="s">
        <v>11</v>
      </c>
      <c r="D28" s="27">
        <v>44057</v>
      </c>
      <c r="E28" s="32">
        <v>19900</v>
      </c>
      <c r="F28">
        <v>5</v>
      </c>
      <c r="G28" s="32">
        <v>99500</v>
      </c>
    </row>
  </sheetData>
  <dataConsolidate function="average" topLabels="1">
    <dataRefs count="2">
      <dataRef ref="C3:F28" sheet="분석작업-2"/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>
      <selection activeCell="Q21" sqref="Q21"/>
    </sheetView>
  </sheetViews>
  <sheetFormatPr defaultRowHeight="16.5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E16" sqref="E16"/>
    </sheetView>
  </sheetViews>
  <sheetFormatPr defaultRowHeight="16.5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>
      <c r="A1" s="15"/>
      <c r="B1" s="15"/>
      <c r="C1" s="15"/>
      <c r="D1" s="15"/>
      <c r="E1" s="15"/>
    </row>
    <row r="2" spans="1:5" ht="17.25" thickBot="1">
      <c r="A2" s="15"/>
      <c r="B2" t="s">
        <v>0</v>
      </c>
    </row>
    <row r="3" spans="1:5">
      <c r="A3" s="15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5"/>
      <c r="B4" s="9" t="s">
        <v>15</v>
      </c>
      <c r="C4" s="17">
        <v>35000</v>
      </c>
      <c r="D4" s="10">
        <v>100</v>
      </c>
      <c r="E4" s="18">
        <f t="shared" ref="E4:E11" si="0">C4*D4</f>
        <v>3500000</v>
      </c>
    </row>
    <row r="5" spans="1:5">
      <c r="A5" s="15"/>
      <c r="B5" s="9" t="s">
        <v>8</v>
      </c>
      <c r="C5" s="17">
        <v>15000</v>
      </c>
      <c r="D5" s="10">
        <v>35</v>
      </c>
      <c r="E5" s="18">
        <f t="shared" si="0"/>
        <v>525000</v>
      </c>
    </row>
    <row r="6" spans="1:5">
      <c r="A6" s="15"/>
      <c r="B6" s="9" t="s">
        <v>17</v>
      </c>
      <c r="C6" s="17">
        <v>43000</v>
      </c>
      <c r="D6" s="10">
        <v>89</v>
      </c>
      <c r="E6" s="18">
        <f t="shared" si="0"/>
        <v>3827000</v>
      </c>
    </row>
    <row r="7" spans="1:5">
      <c r="A7" s="15"/>
      <c r="B7" s="9" t="s">
        <v>18</v>
      </c>
      <c r="C7" s="17">
        <v>21000</v>
      </c>
      <c r="D7" s="10">
        <v>120</v>
      </c>
      <c r="E7" s="18">
        <f t="shared" si="0"/>
        <v>2520000</v>
      </c>
    </row>
    <row r="8" spans="1:5">
      <c r="A8" s="15"/>
      <c r="B8" s="9" t="s">
        <v>12</v>
      </c>
      <c r="C8" s="17">
        <v>31000</v>
      </c>
      <c r="D8" s="10">
        <v>75</v>
      </c>
      <c r="E8" s="18">
        <f t="shared" si="0"/>
        <v>2325000</v>
      </c>
    </row>
    <row r="9" spans="1:5">
      <c r="A9" s="15"/>
      <c r="B9" s="9" t="s">
        <v>16</v>
      </c>
      <c r="C9" s="17">
        <v>19900</v>
      </c>
      <c r="D9" s="10">
        <v>30</v>
      </c>
      <c r="E9" s="18">
        <f t="shared" si="0"/>
        <v>597000</v>
      </c>
    </row>
    <row r="10" spans="1:5">
      <c r="A10" s="15"/>
      <c r="B10" s="9" t="s">
        <v>13</v>
      </c>
      <c r="C10" s="17">
        <v>16000</v>
      </c>
      <c r="D10" s="10">
        <v>59</v>
      </c>
      <c r="E10" s="18">
        <f t="shared" si="0"/>
        <v>944000</v>
      </c>
    </row>
    <row r="11" spans="1:5" ht="17.25" thickBot="1">
      <c r="A11" s="15"/>
      <c r="B11" s="11" t="s">
        <v>10</v>
      </c>
      <c r="C11" s="19">
        <v>23000</v>
      </c>
      <c r="D11" s="12">
        <v>80</v>
      </c>
      <c r="E11" s="20">
        <f t="shared" si="0"/>
        <v>1840000</v>
      </c>
    </row>
    <row r="12" spans="1:5">
      <c r="A12" s="15"/>
      <c r="B12" s="15"/>
      <c r="C12" s="15"/>
      <c r="D12" s="15"/>
      <c r="E12" s="15"/>
    </row>
    <row r="13" spans="1:5">
      <c r="A13" s="15"/>
      <c r="B13" s="15"/>
      <c r="C13" s="15"/>
      <c r="D13" s="15"/>
      <c r="E13" s="15"/>
    </row>
    <row r="14" spans="1:5">
      <c r="A14" s="15"/>
      <c r="B14" s="15"/>
      <c r="C14" s="15"/>
      <c r="D14" s="15"/>
      <c r="E14" s="15"/>
    </row>
    <row r="15" spans="1:5">
      <c r="A15" s="15"/>
      <c r="B15" s="15"/>
      <c r="C15" s="15"/>
      <c r="D15" s="15"/>
      <c r="E15" s="15"/>
    </row>
    <row r="16" spans="1:5">
      <c r="A16" s="15"/>
      <c r="B16" s="15"/>
      <c r="C16" s="15"/>
      <c r="D16" s="15"/>
      <c r="E16" s="15"/>
    </row>
    <row r="17" spans="1:5">
      <c r="A17" s="15"/>
      <c r="B17" s="15"/>
      <c r="C17" s="15"/>
      <c r="D17" s="15"/>
      <c r="E17" s="15"/>
    </row>
    <row r="18" spans="1:5">
      <c r="A18" s="15"/>
      <c r="B18" s="15"/>
      <c r="C18" s="15"/>
      <c r="D18" s="15"/>
      <c r="E18" s="15"/>
    </row>
    <row r="19" spans="1:5">
      <c r="A19" s="15"/>
      <c r="B19" s="15"/>
      <c r="C19" s="15"/>
      <c r="D19" s="15"/>
      <c r="E19" s="15"/>
    </row>
    <row r="20" spans="1:5">
      <c r="A20" s="15"/>
      <c r="B20" s="15"/>
      <c r="C20" s="15"/>
      <c r="D20" s="15"/>
      <c r="E20" s="15"/>
    </row>
    <row r="21" spans="1:5">
      <c r="A21" s="15"/>
      <c r="B21" s="15"/>
      <c r="C21" s="15"/>
      <c r="D21" s="15"/>
      <c r="E21" s="15"/>
    </row>
    <row r="22" spans="1:5">
      <c r="A22" s="15"/>
      <c r="B22" s="15"/>
      <c r="C22" s="15"/>
      <c r="D22" s="15"/>
      <c r="E22" s="15"/>
    </row>
    <row r="23" spans="1:5">
      <c r="A23" s="15"/>
      <c r="B23" s="15"/>
      <c r="C23" s="15"/>
      <c r="D23" s="15"/>
      <c r="E23" s="15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R8" sqref="R8"/>
    </sheetView>
  </sheetViews>
  <sheetFormatPr defaultRowHeight="16.5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114300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7F7832-A572-453C-B4C9-C7B348EE25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지아 하</cp:lastModifiedBy>
  <dcterms:created xsi:type="dcterms:W3CDTF">2023-08-09T00:13:15Z</dcterms:created>
  <dcterms:modified xsi:type="dcterms:W3CDTF">2026-06-30T02:33:29Z</dcterms:modified>
</cp:coreProperties>
</file>