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955e98c30584455/바탕 화면/실기/02 최신기출유형/04회/"/>
    </mc:Choice>
  </mc:AlternateContent>
  <xr:revisionPtr revIDLastSave="154" documentId="13_ncr:1_{B68DC864-3C2A-483C-82F8-6B67EC986430}" xr6:coauthVersionLast="47" xr6:coauthVersionMax="47" xr10:uidLastSave="{2B8C4D22-F14A-4691-9F1D-86D99607AA59}"/>
  <bookViews>
    <workbookView xWindow="-108" yWindow="-108" windowWidth="23256" windowHeight="12456" firstSheet="2" activeTab="3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'기본작업-1'!$A$2:$F$28</definedName>
    <definedName name="_xlnm.Criteria" localSheetId="0">'기본작업-1'!$A$30:$A$31</definedName>
    <definedName name="_xlnm.Extract" localSheetId="0">'기본작업-1'!$A$34:$F$34</definedName>
  </definedNames>
  <calcPr calcId="191029"/>
  <pivotCaches>
    <pivotCache cacheId="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B4" i="3"/>
  <c r="B5" i="3"/>
  <c r="B6" i="3"/>
  <c r="B7" i="3"/>
  <c r="B8" i="3"/>
  <c r="B9" i="3"/>
  <c r="B3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15" i="3"/>
  <c r="A31" i="1"/>
  <c r="E4" i="7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95D5ECD-AD44-4808-B273-F3209095DE17}" name="MS Access Database_Query" type="1" refreshedVersion="8" background="1">
    <dbPr connection="DSN=MS Access Database;DBQ=C:\OA\공연관리.accdb;DefaultDir=C:\OA;DriverId=25;FIL=MS Access;MaxBufferSize=2048;PageTimeout=5;" command="SELECT 공연예약.예약번호, 공연예약.공연이름, 공연예약.구분, 공연예약.가격, 공연예약.예매일자, 공연예약.예매수량, 공연예약.총금액_x000d__x000a_FROM `C:\OA\공연관리.accdb`.공연예약 공연예약"/>
  </connection>
  <connection id="2" xr16:uid="{71655DA3-E549-4230-A61C-E350BDE7E405}" name="MS Access Database_Query1" type="1" refreshedVersion="8" background="1">
    <dbPr connection="DSN=MS Access Database;DBQ=C:\OA\공연관리.accdb;DefaultDir=C:\OA;DriverId=25;FIL=MS Access;MaxBufferSize=2048;PageTimeout=5;" command="SELECT 공연예약.예약번호, 공연예약.공연이름, 공연예약.구분, 공연예약.가격, 공연예약.예매일자, 공연예약.예매수량, 공연예약.총금액_x000d__x000a_FROM `C:\OA\공연관리.accdb`.공연예약 공연예약"/>
  </connection>
  <connection id="3" xr16:uid="{14A6F940-4B15-4596-B939-115260D883A9}" name="MS Access Database_Query2" type="1" refreshedVersion="8" background="1">
    <dbPr connection="DSN=MS Access Database;DBQ=C:\OA\공연관리.accdb;DefaultDir=C:\OA;DriverId=25;FIL=MS Access;MaxBufferSize=2048;PageTimeout=5;" command="SELECT 공연예약.예약번호, 공연예약.공연이름, 공연예약.구분, 공연예약.가격, 공연예약.예매일자, 공연예약.예매수량, 공연예약.총금액_x000d__x000a_FROM `C:\OA\공연관리.accdb`.공연예약 공연예약"/>
  </connection>
  <connection id="4" xr16:uid="{402F22AE-9870-4827-B6FE-B8DEEF3630F8}" name="MS Access Database_Query3" type="1" refreshedVersion="8" background="1">
    <dbPr connection="DSN=MS Access Database;DBQ=C:\OA\공연관리.accdb;DefaultDir=C:\OA;DriverId=25;FIL=MS Access;MaxBufferSize=2048;PageTimeout=5;" command="SELECT 공연예약.구분, 공연예약.예매일자, 공연예약.예매수량, 공연예약.총금액, 공연예약.공연이름_x000d__x000a_FROM `C:\OA\공연관리.accdb`.공연예약 공연예약"/>
  </connection>
</connections>
</file>

<file path=xl/sharedStrings.xml><?xml version="1.0" encoding="utf-8"?>
<sst xmlns="http://schemas.openxmlformats.org/spreadsheetml/2006/main" count="312" uniqueCount="63">
  <si>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</si>
  <si>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</si>
  <si>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</si>
  <si>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</si>
  <si>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</si>
  <si>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</si>
  <si>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</si>
  <si>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</si>
  <si>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</si>
  <si>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</si>
  <si>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</si>
  <si>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</si>
  <si>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</si>
  <si>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</si>
  <si>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</si>
  <si>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</si>
  <si>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</si>
  <si>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</si>
  <si>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</si>
  <si>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</si>
  <si>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</si>
  <si>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</si>
  <si>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</si>
  <si>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</si>
  <si>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</si>
  <si>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</si>
  <si>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</si>
  <si>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</si>
  <si>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</si>
  <si>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</si>
  <si>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</si>
  <si>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</si>
  <si>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</si>
  <si>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</si>
  <si>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</si>
  <si>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</si>
  <si>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</si>
  <si>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</si>
  <si>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</si>
  <si>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</si>
  <si>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</si>
  <si>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</si>
  <si>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</si>
  <si>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</si>
  <si>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</si>
  <si>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[표2]</t>
    <phoneticPr fontId="1" type="noConversion"/>
  </si>
  <si>
    <t>w</t>
    <phoneticPr fontId="1" type="noConversion"/>
  </si>
  <si>
    <t>총합계</t>
  </si>
  <si>
    <t>개월(예매일자)</t>
  </si>
  <si>
    <t>2월</t>
  </si>
  <si>
    <t>4월</t>
  </si>
  <si>
    <t>5월</t>
  </si>
  <si>
    <t>6월</t>
  </si>
  <si>
    <t>8월</t>
  </si>
  <si>
    <t>최대 : 예매수량</t>
  </si>
  <si>
    <t>최대 : 총금액</t>
  </si>
  <si>
    <t>값</t>
  </si>
  <si>
    <t>전체 최대 : 예매수량</t>
  </si>
  <si>
    <t>전체 최대 : 총금액</t>
  </si>
  <si>
    <t>1사분기</t>
  </si>
  <si>
    <t>2사분기</t>
  </si>
  <si>
    <t>3사분기</t>
  </si>
  <si>
    <t>분기(예매일자)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</si>
</sst>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0" xfId="0" pivotButton="1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8" xfId="0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17/10/relationships/person" Target="persons/perso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'기타작업-1'!$A$1</c:f>
          <c:strCache>
            <c:ptCount val="1"/>
            <c:pt idx="0">
              <c:v>공연별 관람 현황</c:v>
            </c:pt>
          </c:strCache>
        </c:strRef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12월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'기타작업-1'!$D$4:$D$11</c:f>
              <c:numCache>
                <c:formatCode>_(* #,##0_);_(* \(#,##0\);_(* "-"_);_(@_)</c:formatCode>
                <c:ptCount val="8"/>
                <c:pt idx="0">
                  <c:v>5420</c:v>
                </c:pt>
                <c:pt idx="1">
                  <c:v>2541</c:v>
                </c:pt>
                <c:pt idx="2">
                  <c:v>5235</c:v>
                </c:pt>
                <c:pt idx="3">
                  <c:v>2152</c:v>
                </c:pt>
                <c:pt idx="4">
                  <c:v>5254</c:v>
                </c:pt>
                <c:pt idx="5">
                  <c:v>1442</c:v>
                </c:pt>
                <c:pt idx="6">
                  <c:v>2541</c:v>
                </c:pt>
                <c:pt idx="7">
                  <c:v>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9-4171-840B-C5C77E71F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5</xdr:col>
      <xdr:colOff>0</xdr:colOff>
      <xdr:row>14</xdr:row>
      <xdr:rowOff>0</xdr:rowOff>
    </xdr:to>
    <xdr:sp macro="[0]!서식해제" textlink="">
      <xdr:nvSpPr>
        <xdr:cNvPr id="2" name="육각형 1">
          <a:extLst>
            <a:ext uri="{FF2B5EF4-FFF2-40B4-BE49-F238E27FC236}">
              <a16:creationId xmlns:a16="http://schemas.microsoft.com/office/drawing/2014/main" id="{E4CE8F9D-8EA8-E373-4BD8-F4C7C748FCCF}"/>
            </a:ext>
          </a:extLst>
        </xdr:cNvPr>
        <xdr:cNvSpPr/>
      </xdr:nvSpPr>
      <xdr:spPr>
        <a:xfrm>
          <a:off x="2788920" y="2667000"/>
          <a:ext cx="998220" cy="44196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4</xdr:col>
      <xdr:colOff>0</xdr:colOff>
      <xdr:row>14</xdr:row>
      <xdr:rowOff>0</xdr:rowOff>
    </xdr:to>
    <xdr:sp macro="[0]!서식적용" textlink="">
      <xdr:nvSpPr>
        <xdr:cNvPr id="3" name="육각형 2">
          <a:extLst>
            <a:ext uri="{FF2B5EF4-FFF2-40B4-BE49-F238E27FC236}">
              <a16:creationId xmlns:a16="http://schemas.microsoft.com/office/drawing/2014/main" id="{9345F1FB-A262-946E-8CCB-5BCBFE7CC194}"/>
            </a:ext>
          </a:extLst>
        </xdr:cNvPr>
        <xdr:cNvSpPr/>
      </xdr:nvSpPr>
      <xdr:spPr>
        <a:xfrm>
          <a:off x="1798320" y="2667000"/>
          <a:ext cx="990600" cy="44196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</xdr:row>
          <xdr:rowOff>22860</xdr:rowOff>
        </xdr:from>
        <xdr:to>
          <xdr:col>8</xdr:col>
          <xdr:colOff>845820</xdr:colOff>
          <xdr:row>2</xdr:row>
          <xdr:rowOff>106680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15.634032407404" backgroundQuery="1" createdVersion="8" refreshedVersion="8" minRefreshableVersion="3" recordCount="26" xr:uid="{5C24B0B2-AB64-4EE6-ACAA-9FC0E74146AF}">
  <cacheSource type="external" connectionId="4"/>
  <cacheFields count="7">
    <cacheField name="구분" numFmtId="0" sqlType="-9">
      <sharedItems count="4">
        <s v="콘서트"/>
        <s v="무용"/>
        <s v="가족극"/>
        <s v="뮤지컬"/>
      </sharedItems>
    </cacheField>
    <cacheField name="예매일자" numFmtId="0" sqlType="11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6"/>
    </cacheField>
    <cacheField name="예매수량" numFmtId="0" sqlType="8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 sqlType="8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공연이름" numFmtId="0" sqlType="-9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개월(예매일자)" numFmtId="0" databaseField="0">
      <fieldGroup base="1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1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</r>
  <r>
    <x v="0"/>
    <x v="1"/>
    <x v="1"/>
    <x v="1"/>
    <x v="0"/>
  </r>
  <r>
    <x v="0"/>
    <x v="0"/>
    <x v="0"/>
    <x v="0"/>
    <x v="0"/>
  </r>
  <r>
    <x v="0"/>
    <x v="2"/>
    <x v="2"/>
    <x v="2"/>
    <x v="0"/>
  </r>
  <r>
    <x v="1"/>
    <x v="3"/>
    <x v="3"/>
    <x v="3"/>
    <x v="1"/>
  </r>
  <r>
    <x v="1"/>
    <x v="0"/>
    <x v="0"/>
    <x v="4"/>
    <x v="1"/>
  </r>
  <r>
    <x v="1"/>
    <x v="4"/>
    <x v="4"/>
    <x v="5"/>
    <x v="1"/>
  </r>
  <r>
    <x v="0"/>
    <x v="5"/>
    <x v="5"/>
    <x v="6"/>
    <x v="2"/>
  </r>
  <r>
    <x v="0"/>
    <x v="6"/>
    <x v="6"/>
    <x v="7"/>
    <x v="2"/>
  </r>
  <r>
    <x v="0"/>
    <x v="7"/>
    <x v="7"/>
    <x v="8"/>
    <x v="2"/>
  </r>
  <r>
    <x v="2"/>
    <x v="8"/>
    <x v="8"/>
    <x v="9"/>
    <x v="3"/>
  </r>
  <r>
    <x v="2"/>
    <x v="9"/>
    <x v="9"/>
    <x v="10"/>
    <x v="3"/>
  </r>
  <r>
    <x v="3"/>
    <x v="10"/>
    <x v="10"/>
    <x v="11"/>
    <x v="4"/>
  </r>
  <r>
    <x v="3"/>
    <x v="11"/>
    <x v="9"/>
    <x v="12"/>
    <x v="4"/>
  </r>
  <r>
    <x v="3"/>
    <x v="12"/>
    <x v="11"/>
    <x v="13"/>
    <x v="4"/>
  </r>
  <r>
    <x v="3"/>
    <x v="13"/>
    <x v="12"/>
    <x v="14"/>
    <x v="4"/>
  </r>
  <r>
    <x v="3"/>
    <x v="14"/>
    <x v="3"/>
    <x v="15"/>
    <x v="5"/>
  </r>
  <r>
    <x v="3"/>
    <x v="15"/>
    <x v="11"/>
    <x v="16"/>
    <x v="5"/>
  </r>
  <r>
    <x v="3"/>
    <x v="16"/>
    <x v="13"/>
    <x v="17"/>
    <x v="5"/>
  </r>
  <r>
    <x v="3"/>
    <x v="17"/>
    <x v="4"/>
    <x v="18"/>
    <x v="5"/>
  </r>
  <r>
    <x v="2"/>
    <x v="18"/>
    <x v="4"/>
    <x v="19"/>
    <x v="6"/>
  </r>
  <r>
    <x v="2"/>
    <x v="19"/>
    <x v="14"/>
    <x v="20"/>
    <x v="6"/>
  </r>
  <r>
    <x v="2"/>
    <x v="14"/>
    <x v="9"/>
    <x v="21"/>
    <x v="6"/>
  </r>
  <r>
    <x v="2"/>
    <x v="20"/>
    <x v="12"/>
    <x v="22"/>
    <x v="7"/>
  </r>
  <r>
    <x v="2"/>
    <x v="21"/>
    <x v="15"/>
    <x v="23"/>
    <x v="7"/>
  </r>
  <r>
    <x v="2"/>
    <x v="6"/>
    <x v="9"/>
    <x v="24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3190B3-C6F4-4762-A1DB-3A16343F833C}" name="피벗 테이블2" cacheId="9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4:F25" firstHeaderRow="1" firstDataRow="2" firstDataCol="3" rowPageCount="1" colPageCount="1"/>
  <pivotFields count="7">
    <pivotField axis="axisPage" compact="0" showAll="0">
      <items count="5">
        <item x="2"/>
        <item x="1"/>
        <item x="3"/>
        <item x="0"/>
        <item t="default"/>
      </items>
    </pivotField>
    <pivotField compact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dataField="1" compact="0" showAll="0"/>
    <pivotField dataField="1" compact="0" showAll="0"/>
    <pivotField axis="axisCol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showAll="0">
      <items count="7">
        <item x="0"/>
        <item x="1"/>
        <item x="2"/>
        <item x="3"/>
        <item x="4"/>
        <item x="5"/>
        <item t="default"/>
      </items>
    </pivotField>
  </pivotFields>
  <rowFields count="3">
    <field x="-2"/>
    <field x="6"/>
    <field x="5"/>
  </rowFields>
  <rowItems count="20">
    <i>
      <x/>
    </i>
    <i r="1">
      <x v="1"/>
    </i>
    <i r="2">
      <x v="2"/>
    </i>
    <i r="1">
      <x v="2"/>
    </i>
    <i r="2">
      <x v="4"/>
    </i>
    <i r="2">
      <x v="5"/>
    </i>
    <i r="2">
      <x v="6"/>
    </i>
    <i r="1">
      <x v="3"/>
    </i>
    <i r="2">
      <x v="8"/>
    </i>
    <i i="1">
      <x v="1"/>
    </i>
    <i r="1" i="1">
      <x v="1"/>
    </i>
    <i r="2" i="1">
      <x v="2"/>
    </i>
    <i r="1" i="1">
      <x v="2"/>
    </i>
    <i r="2" i="1">
      <x v="4"/>
    </i>
    <i r="2" i="1">
      <x v="5"/>
    </i>
    <i r="2" i="1">
      <x v="6"/>
    </i>
    <i r="1" i="1">
      <x v="3"/>
    </i>
    <i r="2" i="1">
      <x v="8"/>
    </i>
    <i t="grand">
      <x/>
    </i>
    <i t="grand" i="1">
      <x/>
    </i>
  </rowItems>
  <colFields count="1">
    <field x="4"/>
  </colFields>
  <colItems count="3">
    <i>
      <x v="4"/>
    </i>
    <i>
      <x v="5"/>
    </i>
    <i t="grand">
      <x/>
    </i>
  </colItems>
  <pageFields count="1">
    <pageField fld="0" item="2" hier="-1"/>
  </pageFields>
  <dataFields count="2">
    <dataField name="최대 : 예매수량" fld="2" subtotal="max" baseField="6" baseItem="1"/>
    <dataField name="최대 : 총금액" fld="3" subtotal="max" baseField="6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38"/>
  <sheetViews>
    <sheetView topLeftCell="A7" workbookViewId="0">
      <selection activeCell="L14" sqref="L14"/>
    </sheetView>
  </sheetViews>
  <sheetFormatPr defaultRowHeight="17.399999999999999"/>
  <cols>
    <col min="1" max="1" width="12.59765625" customWidth="1"/>
    <col min="3" max="3" width="13" bestFit="1" customWidth="1"/>
    <col min="6" max="6" width="10.898437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  <row r="30" spans="1:6">
      <c r="A30" t="s">
        <v>46</v>
      </c>
    </row>
    <row r="31" spans="1:6">
      <c r="A31" t="b">
        <f>AND(DAY($A3)&gt;=20,$E3&gt;=AVERAGE($E$3:$E$28))</f>
        <v>0</v>
      </c>
    </row>
    <row r="34" spans="1:6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</row>
    <row r="35" spans="1:6">
      <c r="A35" s="2">
        <v>44763</v>
      </c>
      <c r="B35" s="3" t="s">
        <v>9</v>
      </c>
      <c r="C35" s="3" t="s">
        <v>13</v>
      </c>
      <c r="D35" s="4">
        <v>16000</v>
      </c>
      <c r="E35" s="5">
        <v>30</v>
      </c>
      <c r="F35" s="4">
        <v>480000</v>
      </c>
    </row>
    <row r="36" spans="1:6">
      <c r="A36" s="2">
        <v>44650</v>
      </c>
      <c r="B36" s="3" t="s">
        <v>11</v>
      </c>
      <c r="C36" s="3" t="s">
        <v>16</v>
      </c>
      <c r="D36" s="4">
        <v>19900</v>
      </c>
      <c r="E36" s="5">
        <v>21</v>
      </c>
      <c r="F36" s="4">
        <v>417900</v>
      </c>
    </row>
    <row r="37" spans="1:6">
      <c r="A37" s="2">
        <v>44771</v>
      </c>
      <c r="B37" s="3" t="s">
        <v>7</v>
      </c>
      <c r="C37" s="3" t="s">
        <v>8</v>
      </c>
      <c r="D37" s="4">
        <v>15000</v>
      </c>
      <c r="E37" s="5">
        <v>19</v>
      </c>
      <c r="F37" s="4">
        <v>285000</v>
      </c>
    </row>
    <row r="38" spans="1:6">
      <c r="A38" s="2">
        <v>44619</v>
      </c>
      <c r="B38" s="3" t="s">
        <v>11</v>
      </c>
      <c r="C38" s="3" t="s">
        <v>12</v>
      </c>
      <c r="D38" s="4">
        <v>31000</v>
      </c>
      <c r="E38" s="5">
        <v>27</v>
      </c>
      <c r="F38" s="4">
        <v>837000</v>
      </c>
    </row>
  </sheetData>
  <phoneticPr fontId="1" type="noConversion"/>
  <conditionalFormatting sqref="A3:F28">
    <cfRule type="expression" dxfId="0" priority="1">
      <formula>OR(WEEKDAY($A3,2)=3,WEEKDAY($A3,2)=5)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topLeftCell="A6" workbookViewId="0">
      <selection activeCell="J12" sqref="J12"/>
    </sheetView>
  </sheetViews>
  <sheetFormatPr defaultRowHeight="17.399999999999999"/>
  <cols>
    <col min="1" max="1" width="8.796875" style="23"/>
    <col min="2" max="2" width="14.69921875" style="23" customWidth="1"/>
    <col min="3" max="3" width="8.796875" style="23"/>
    <col min="4" max="4" width="17" style="23" customWidth="1"/>
    <col min="5" max="5" width="10.69921875" style="23" customWidth="1"/>
    <col min="6" max="16384" width="8.796875" style="23"/>
  </cols>
  <sheetData>
    <row r="2" spans="2:5" ht="18" thickBot="1">
      <c r="B2" s="23" t="s">
        <v>0</v>
      </c>
    </row>
    <row r="3" spans="2:5">
      <c r="B3" s="24" t="s">
        <v>3</v>
      </c>
      <c r="C3" s="25" t="s">
        <v>4</v>
      </c>
      <c r="D3" s="25" t="s">
        <v>19</v>
      </c>
      <c r="E3" s="26" t="s">
        <v>6</v>
      </c>
    </row>
    <row r="4" spans="2:5">
      <c r="B4" s="27" t="s">
        <v>17</v>
      </c>
      <c r="C4" s="28">
        <v>43000</v>
      </c>
      <c r="D4" s="28">
        <v>59</v>
      </c>
      <c r="E4" s="31">
        <f t="shared" ref="E4:E11" si="0">C4*D4</f>
        <v>2537000</v>
      </c>
    </row>
    <row r="5" spans="2:5">
      <c r="B5" s="27" t="s">
        <v>12</v>
      </c>
      <c r="C5" s="28">
        <v>31000</v>
      </c>
      <c r="D5" s="28">
        <v>56</v>
      </c>
      <c r="E5" s="31">
        <f t="shared" si="0"/>
        <v>1736000</v>
      </c>
    </row>
    <row r="6" spans="2:5">
      <c r="B6" s="27" t="s">
        <v>16</v>
      </c>
      <c r="C6" s="28">
        <v>19900</v>
      </c>
      <c r="D6" s="28">
        <v>54</v>
      </c>
      <c r="E6" s="31">
        <f t="shared" si="0"/>
        <v>1074600</v>
      </c>
    </row>
    <row r="7" spans="2:5">
      <c r="B7" s="27" t="s">
        <v>10</v>
      </c>
      <c r="C7" s="28">
        <v>23000</v>
      </c>
      <c r="D7" s="28">
        <v>40</v>
      </c>
      <c r="E7" s="31">
        <f t="shared" si="0"/>
        <v>920000</v>
      </c>
    </row>
    <row r="8" spans="2:5">
      <c r="B8" s="27" t="s">
        <v>13</v>
      </c>
      <c r="C8" s="28">
        <v>16000</v>
      </c>
      <c r="D8" s="28">
        <v>37</v>
      </c>
      <c r="E8" s="31">
        <f t="shared" si="0"/>
        <v>592000</v>
      </c>
    </row>
    <row r="9" spans="2:5">
      <c r="B9" s="27" t="s">
        <v>15</v>
      </c>
      <c r="C9" s="28">
        <v>35000</v>
      </c>
      <c r="D9" s="28">
        <v>27</v>
      </c>
      <c r="E9" s="31">
        <f t="shared" si="0"/>
        <v>945000</v>
      </c>
    </row>
    <row r="10" spans="2:5">
      <c r="B10" s="27" t="s">
        <v>8</v>
      </c>
      <c r="C10" s="28">
        <v>15000</v>
      </c>
      <c r="D10" s="28">
        <v>27</v>
      </c>
      <c r="E10" s="31">
        <f t="shared" si="0"/>
        <v>405000</v>
      </c>
    </row>
    <row r="11" spans="2:5" ht="18" thickBot="1">
      <c r="B11" s="29" t="s">
        <v>18</v>
      </c>
      <c r="C11" s="30">
        <v>21000</v>
      </c>
      <c r="D11" s="30">
        <v>17</v>
      </c>
      <c r="E11" s="32">
        <f t="shared" si="0"/>
        <v>357000</v>
      </c>
    </row>
  </sheetData>
  <sheetProtection sheet="1" objects="1" scenarios="1" formatRows="0" insertColumns="0"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topLeftCell="A16" workbookViewId="0">
      <selection activeCell="N24" sqref="N24"/>
    </sheetView>
  </sheetViews>
  <sheetFormatPr defaultRowHeight="17.399999999999999"/>
  <cols>
    <col min="1" max="1" width="14.5" customWidth="1"/>
    <col min="2" max="2" width="12.3984375" bestFit="1" customWidth="1"/>
    <col min="3" max="3" width="14.19921875" customWidth="1"/>
    <col min="4" max="4" width="14.69921875" customWidth="1"/>
    <col min="5" max="5" width="17.59765625" customWidth="1"/>
    <col min="6" max="6" width="17.3984375" customWidth="1"/>
    <col min="7" max="7" width="12.69921875" customWidth="1"/>
    <col min="8" max="8" width="9.898437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2" t="s">
        <v>22</v>
      </c>
      <c r="D2" s="3" t="s">
        <v>23</v>
      </c>
      <c r="E2" s="12" t="s">
        <v>24</v>
      </c>
    </row>
    <row r="3" spans="1:8">
      <c r="A3" s="3" t="s">
        <v>15</v>
      </c>
      <c r="B3" s="13">
        <f>AVERAGEIFS($F$15:$F$40,$A$15:$A$40,"="&amp;A3,$E$15:$E$40,"&gt;=5")</f>
        <v>367500</v>
      </c>
      <c r="D3" s="3">
        <v>4</v>
      </c>
      <c r="E3" s="10"/>
    </row>
    <row r="4" spans="1:8">
      <c r="A4" s="3" t="s">
        <v>16</v>
      </c>
      <c r="B4" s="13">
        <f t="shared" ref="B4:B9" si="0">AVERAGEIFS($F$15:$F$40,$A$15:$A$40,"="&amp;A4,$E$15:$E$40,"&gt;=5")</f>
        <v>268650</v>
      </c>
      <c r="D4" s="3">
        <v>5</v>
      </c>
      <c r="E4" s="10"/>
    </row>
    <row r="5" spans="1:8">
      <c r="A5" s="3" t="s">
        <v>17</v>
      </c>
      <c r="B5" s="13">
        <f t="shared" si="0"/>
        <v>1182500</v>
      </c>
      <c r="D5" s="3">
        <v>6</v>
      </c>
      <c r="E5" s="10"/>
    </row>
    <row r="6" spans="1:8">
      <c r="A6" s="3" t="s">
        <v>18</v>
      </c>
      <c r="B6" s="13">
        <f t="shared" si="0"/>
        <v>315000</v>
      </c>
    </row>
    <row r="7" spans="1:8">
      <c r="A7" s="3" t="s">
        <v>8</v>
      </c>
      <c r="B7" s="13">
        <f t="shared" si="0"/>
        <v>180000</v>
      </c>
      <c r="D7" s="37" t="s">
        <v>25</v>
      </c>
      <c r="E7" s="38"/>
      <c r="F7" s="39"/>
    </row>
    <row r="8" spans="1:8">
      <c r="A8" s="3" t="s">
        <v>10</v>
      </c>
      <c r="B8" s="13">
        <f t="shared" si="0"/>
        <v>437000</v>
      </c>
      <c r="D8" s="40"/>
      <c r="E8" s="41"/>
      <c r="F8" s="42"/>
    </row>
    <row r="9" spans="1:8">
      <c r="A9" s="3" t="s">
        <v>12</v>
      </c>
      <c r="B9" s="13">
        <f t="shared" si="0"/>
        <v>558000</v>
      </c>
    </row>
    <row r="10" spans="1:8">
      <c r="A10" s="3" t="s">
        <v>13</v>
      </c>
      <c r="B10" s="13">
        <f>AVERAGEIFS($F$15:$F$40,$A$15:$A$40,"="&amp;A10,$E$15:$E$40,"&gt;=5")</f>
        <v>280000</v>
      </c>
      <c r="D10" s="14"/>
      <c r="E10" s="14"/>
    </row>
    <row r="11" spans="1:8">
      <c r="D11" s="14"/>
      <c r="E11" s="14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2" t="s">
        <v>27</v>
      </c>
      <c r="H14" s="12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1">D15*E15</f>
        <v>105000</v>
      </c>
      <c r="G15" s="15" t="str">
        <f>IF(LEFT(B15)="M","뮤지컬",IF(LEFT(B15)="C","콘서트","그외"))&amp;"("&amp;COUNTIF($B$15:B15,"="&amp;LEFT(B15,1))</f>
        <v>콘서트(0</v>
      </c>
      <c r="H15" s="16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1"/>
        <v>378100</v>
      </c>
      <c r="G16" s="15" t="str">
        <f>IF(LEFT(B16)="M","뮤지컬",IF(LEFT(B16)="C","콘서트","그외"))&amp;"("&amp;COUNTIF($B$15:B16,"="&amp;LEFT(B16,1))</f>
        <v>뮤지컬(0</v>
      </c>
      <c r="H16" s="16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1"/>
        <v>1247000</v>
      </c>
      <c r="G17" s="15" t="str">
        <f>IF(LEFT(B17)="M","뮤지컬",IF(LEFT(B17)="C","콘서트","그외"))&amp;"("&amp;COUNTIF($B$15:B17,"="&amp;LEFT(B17,1))</f>
        <v>콘서트(0</v>
      </c>
      <c r="H17" s="16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1"/>
        <v>315000</v>
      </c>
      <c r="G18" s="15" t="str">
        <f>IF(LEFT(B18)="M","뮤지컬",IF(LEFT(B18)="C","콘서트","그외"))&amp;"("&amp;COUNTIF($B$15:B18,"="&amp;LEFT(B18,1))</f>
        <v>그외(0</v>
      </c>
      <c r="H18" s="16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1"/>
        <v>285000</v>
      </c>
      <c r="G19" s="15" t="str">
        <f>IF(LEFT(B19)="M","뮤지컬",IF(LEFT(B19)="C","콘서트","그외"))&amp;"("&amp;COUNTIF($B$15:B19,"="&amp;LEFT(B19,1))</f>
        <v>그외(0</v>
      </c>
      <c r="H19" s="16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1"/>
        <v>350000</v>
      </c>
      <c r="G20" s="15" t="str">
        <f>IF(LEFT(B20)="M","뮤지컬",IF(LEFT(B20)="C","콘서트","그외"))&amp;"("&amp;COUNTIF($B$15:B20,"="&amp;LEFT(B20,1))</f>
        <v>콘서트(0</v>
      </c>
      <c r="H20" s="16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1"/>
        <v>42000</v>
      </c>
      <c r="G21" s="15" t="str">
        <f>IF(LEFT(B21)="M","뮤지컬",IF(LEFT(B21)="C","콘서트","그외"))&amp;"("&amp;COUNTIF($B$15:B21,"="&amp;LEFT(B21,1))</f>
        <v>그외(0</v>
      </c>
      <c r="H21" s="16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1"/>
        <v>837000</v>
      </c>
      <c r="G22" s="15" t="str">
        <f>IF(LEFT(B22)="M","뮤지컬",IF(LEFT(B22)="C","콘서트","그외"))&amp;"("&amp;COUNTIF($B$15:B22,"="&amp;LEFT(B22,1))</f>
        <v>뮤지컬(0</v>
      </c>
      <c r="H22" s="16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1"/>
        <v>138000</v>
      </c>
      <c r="G23" s="15" t="str">
        <f>IF(LEFT(B23)="M","뮤지컬",IF(LEFT(B23)="C","콘서트","그외"))&amp;"("&amp;COUNTIF($B$15:B23,"="&amp;LEFT(B23,1))</f>
        <v>그외(0</v>
      </c>
      <c r="H23" s="16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1"/>
        <v>80000</v>
      </c>
      <c r="G24" s="15" t="str">
        <f>IF(LEFT(B24)="M","뮤지컬",IF(LEFT(B24)="C","콘서트","그외"))&amp;"("&amp;COUNTIF($B$15:B24,"="&amp;LEFT(B24,1))</f>
        <v>그외(0</v>
      </c>
      <c r="H24" s="16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1"/>
        <v>417900</v>
      </c>
      <c r="G25" s="15" t="str">
        <f>IF(LEFT(B25)="M","뮤지컬",IF(LEFT(B25)="C","콘서트","그외"))&amp;"("&amp;COUNTIF($B$15:B25,"="&amp;LEFT(B25,1))</f>
        <v>뮤지컬(0</v>
      </c>
      <c r="H25" s="16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1"/>
        <v>1118000</v>
      </c>
      <c r="G26" s="15" t="str">
        <f>IF(LEFT(B26)="M","뮤지컬",IF(LEFT(B26)="C","콘서트","그외"))&amp;"("&amp;COUNTIF($B$15:B26,"="&amp;LEFT(B26,1))</f>
        <v>콘서트(0</v>
      </c>
      <c r="H26" s="16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1"/>
        <v>45000</v>
      </c>
      <c r="G27" s="15" t="str">
        <f>IF(LEFT(B27)="M","뮤지컬",IF(LEFT(B27)="C","콘서트","그외"))&amp;"("&amp;COUNTIF($B$15:B27,"="&amp;LEFT(B27,1))</f>
        <v>그외(0</v>
      </c>
      <c r="H27" s="16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1"/>
        <v>736000</v>
      </c>
      <c r="G28" s="15" t="str">
        <f>IF(LEFT(B28)="M","뮤지컬",IF(LEFT(B28)="C","콘서트","그외"))&amp;"("&amp;COUNTIF($B$15:B28,"="&amp;LEFT(B28,1))</f>
        <v>그외(0</v>
      </c>
      <c r="H28" s="16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1"/>
        <v>62000</v>
      </c>
      <c r="G29" s="15" t="str">
        <f>IF(LEFT(B29)="M","뮤지컬",IF(LEFT(B29)="C","콘서트","그외"))&amp;"("&amp;COUNTIF($B$15:B29,"="&amp;LEFT(B29,1))</f>
        <v>뮤지컬(0</v>
      </c>
      <c r="H29" s="16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1"/>
        <v>480000</v>
      </c>
      <c r="G30" s="15" t="str">
        <f>IF(LEFT(B30)="M","뮤지컬",IF(LEFT(B30)="C","콘서트","그외"))&amp;"("&amp;COUNTIF($B$15:B30,"="&amp;LEFT(B30,1))</f>
        <v>그외(0</v>
      </c>
      <c r="H30" s="16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1"/>
        <v>105000</v>
      </c>
      <c r="G31" s="15"/>
      <c r="H31" s="16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1"/>
        <v>32000</v>
      </c>
      <c r="G32" s="15"/>
      <c r="H32" s="16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1"/>
        <v>385000</v>
      </c>
      <c r="G33" s="15"/>
      <c r="H33" s="16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1"/>
        <v>651000</v>
      </c>
      <c r="G34" s="15"/>
      <c r="H34" s="16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1"/>
        <v>75000</v>
      </c>
      <c r="G35" s="15"/>
      <c r="H35" s="16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1"/>
        <v>179100</v>
      </c>
      <c r="G36" s="15"/>
      <c r="H36" s="16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1"/>
        <v>99500</v>
      </c>
      <c r="G37" s="15"/>
      <c r="H37" s="16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1"/>
        <v>186000</v>
      </c>
      <c r="G38" s="15"/>
      <c r="H38" s="16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1"/>
        <v>172000</v>
      </c>
      <c r="G39" s="15"/>
      <c r="H39" s="16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1"/>
        <v>46000</v>
      </c>
      <c r="G40" s="15"/>
      <c r="H40" s="16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25"/>
  <sheetViews>
    <sheetView tabSelected="1" topLeftCell="A4" workbookViewId="0">
      <selection activeCell="C11" sqref="C11"/>
    </sheetView>
  </sheetViews>
  <sheetFormatPr defaultRowHeight="17.399999999999999"/>
  <cols>
    <col min="1" max="1" width="21.8984375" bestFit="1" customWidth="1"/>
    <col min="2" max="2" width="11.19921875" bestFit="1" customWidth="1"/>
    <col min="3" max="3" width="15.69921875" bestFit="1" customWidth="1"/>
    <col min="4" max="5" width="10.59765625" bestFit="1" customWidth="1"/>
    <col min="6" max="7" width="7.3984375" bestFit="1" customWidth="1"/>
    <col min="8" max="11" width="12.3984375" bestFit="1" customWidth="1"/>
    <col min="12" max="12" width="8.3984375" bestFit="1" customWidth="1"/>
    <col min="13" max="13" width="12.296875" bestFit="1" customWidth="1"/>
    <col min="14" max="14" width="14.19921875" bestFit="1" customWidth="1"/>
    <col min="15" max="15" width="12.296875" bestFit="1" customWidth="1"/>
    <col min="16" max="16" width="14.19921875" bestFit="1" customWidth="1"/>
    <col min="17" max="17" width="12.296875" bestFit="1" customWidth="1"/>
    <col min="18" max="18" width="18.796875" bestFit="1" customWidth="1"/>
    <col min="19" max="19" width="16.8984375" bestFit="1" customWidth="1"/>
    <col min="20" max="20" width="15" bestFit="1" customWidth="1"/>
    <col min="21" max="21" width="8.3984375" bestFit="1" customWidth="1"/>
  </cols>
  <sheetData>
    <row r="2" spans="1:6">
      <c r="A2" s="33" t="s">
        <v>2</v>
      </c>
      <c r="B2" t="s">
        <v>11</v>
      </c>
    </row>
    <row r="4" spans="1:6">
      <c r="D4" s="33" t="s">
        <v>3</v>
      </c>
    </row>
    <row r="5" spans="1:6">
      <c r="A5" s="33" t="s">
        <v>56</v>
      </c>
      <c r="B5" s="33" t="s">
        <v>62</v>
      </c>
      <c r="C5" s="33" t="s">
        <v>48</v>
      </c>
      <c r="D5" t="s">
        <v>12</v>
      </c>
      <c r="E5" t="s">
        <v>16</v>
      </c>
      <c r="F5" t="s">
        <v>47</v>
      </c>
    </row>
    <row r="6" spans="1:6">
      <c r="A6" t="s">
        <v>54</v>
      </c>
      <c r="D6" s="43"/>
      <c r="E6" s="43"/>
      <c r="F6" s="43"/>
    </row>
    <row r="7" spans="1:6">
      <c r="B7" t="s">
        <v>59</v>
      </c>
      <c r="D7" s="43">
        <v>27</v>
      </c>
      <c r="E7" s="43">
        <v>21</v>
      </c>
      <c r="F7" s="43">
        <v>27</v>
      </c>
    </row>
    <row r="8" spans="1:6">
      <c r="C8" t="s">
        <v>49</v>
      </c>
      <c r="D8" s="43">
        <v>27</v>
      </c>
      <c r="E8" s="43">
        <v>21</v>
      </c>
      <c r="F8" s="43">
        <v>27</v>
      </c>
    </row>
    <row r="9" spans="1:6">
      <c r="B9" t="s">
        <v>60</v>
      </c>
      <c r="D9" s="43">
        <v>21</v>
      </c>
      <c r="E9" s="43">
        <v>19</v>
      </c>
      <c r="F9" s="43">
        <v>21</v>
      </c>
    </row>
    <row r="10" spans="1:6">
      <c r="C10" t="s">
        <v>50</v>
      </c>
      <c r="D10" s="43">
        <v>6</v>
      </c>
      <c r="E10" s="43">
        <v>19</v>
      </c>
      <c r="F10" s="43">
        <v>19</v>
      </c>
    </row>
    <row r="11" spans="1:6">
      <c r="C11" t="s">
        <v>51</v>
      </c>
      <c r="D11" s="43">
        <v>21</v>
      </c>
      <c r="E11" s="43"/>
      <c r="F11" s="43">
        <v>21</v>
      </c>
    </row>
    <row r="12" spans="1:6">
      <c r="C12" t="s">
        <v>52</v>
      </c>
      <c r="D12" s="43"/>
      <c r="E12" s="43">
        <v>9</v>
      </c>
      <c r="F12" s="43">
        <v>9</v>
      </c>
    </row>
    <row r="13" spans="1:6">
      <c r="B13" t="s">
        <v>61</v>
      </c>
      <c r="D13" s="43"/>
      <c r="E13" s="43">
        <v>5</v>
      </c>
      <c r="F13" s="43">
        <v>5</v>
      </c>
    </row>
    <row r="14" spans="1:6">
      <c r="C14" t="s">
        <v>53</v>
      </c>
      <c r="D14" s="43"/>
      <c r="E14" s="43">
        <v>5</v>
      </c>
      <c r="F14" s="43">
        <v>5</v>
      </c>
    </row>
    <row r="15" spans="1:6">
      <c r="A15" t="s">
        <v>55</v>
      </c>
      <c r="D15" s="43"/>
      <c r="E15" s="43"/>
      <c r="F15" s="43"/>
    </row>
    <row r="16" spans="1:6">
      <c r="B16" t="s">
        <v>59</v>
      </c>
      <c r="D16" s="43">
        <v>837000</v>
      </c>
      <c r="E16" s="43">
        <v>417900</v>
      </c>
      <c r="F16" s="43">
        <v>837000</v>
      </c>
    </row>
    <row r="17" spans="1:6">
      <c r="C17" t="s">
        <v>49</v>
      </c>
      <c r="D17" s="43">
        <v>837000</v>
      </c>
      <c r="E17" s="43">
        <v>417900</v>
      </c>
      <c r="F17" s="43">
        <v>837000</v>
      </c>
    </row>
    <row r="18" spans="1:6">
      <c r="B18" t="s">
        <v>60</v>
      </c>
      <c r="D18" s="43">
        <v>651000</v>
      </c>
      <c r="E18" s="43">
        <v>378100</v>
      </c>
      <c r="F18" s="43">
        <v>651000</v>
      </c>
    </row>
    <row r="19" spans="1:6">
      <c r="C19" t="s">
        <v>50</v>
      </c>
      <c r="D19" s="43">
        <v>186000</v>
      </c>
      <c r="E19" s="43">
        <v>378100</v>
      </c>
      <c r="F19" s="43">
        <v>378100</v>
      </c>
    </row>
    <row r="20" spans="1:6">
      <c r="C20" t="s">
        <v>51</v>
      </c>
      <c r="D20" s="43">
        <v>651000</v>
      </c>
      <c r="E20" s="43"/>
      <c r="F20" s="43">
        <v>651000</v>
      </c>
    </row>
    <row r="21" spans="1:6">
      <c r="C21" t="s">
        <v>52</v>
      </c>
      <c r="D21" s="43"/>
      <c r="E21" s="43">
        <v>179100</v>
      </c>
      <c r="F21" s="43">
        <v>179100</v>
      </c>
    </row>
    <row r="22" spans="1:6">
      <c r="B22" t="s">
        <v>61</v>
      </c>
      <c r="D22" s="43"/>
      <c r="E22" s="43">
        <v>99500</v>
      </c>
      <c r="F22" s="43">
        <v>99500</v>
      </c>
    </row>
    <row r="23" spans="1:6">
      <c r="C23" t="s">
        <v>53</v>
      </c>
      <c r="D23" s="43"/>
      <c r="E23" s="43">
        <v>99500</v>
      </c>
      <c r="F23" s="43">
        <v>99500</v>
      </c>
    </row>
    <row r="24" spans="1:6">
      <c r="A24" t="s">
        <v>57</v>
      </c>
      <c r="D24" s="43">
        <v>27</v>
      </c>
      <c r="E24" s="43">
        <v>21</v>
      </c>
      <c r="F24" s="43">
        <v>27</v>
      </c>
    </row>
    <row r="25" spans="1:6">
      <c r="A25" t="s">
        <v>58</v>
      </c>
      <c r="D25" s="43">
        <v>837000</v>
      </c>
      <c r="E25" s="43">
        <v>417900</v>
      </c>
      <c r="F25" s="43">
        <v>837000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workbookViewId="0">
      <selection activeCell="Q16" sqref="Q16"/>
    </sheetView>
  </sheetViews>
  <sheetFormatPr defaultRowHeight="17.399999999999999"/>
  <cols>
    <col min="1" max="1" width="2.19921875" customWidth="1"/>
    <col min="2" max="2" width="13.59765625" customWidth="1"/>
    <col min="4" max="4" width="12" customWidth="1"/>
    <col min="6" max="6" width="10" customWidth="1"/>
    <col min="7" max="7" width="10.8984375" bestFit="1" customWidth="1"/>
    <col min="8" max="8" width="2.19921875" customWidth="1"/>
  </cols>
  <sheetData>
    <row r="2" spans="2:11">
      <c r="B2" t="s">
        <v>0</v>
      </c>
      <c r="I2" t="s">
        <v>45</v>
      </c>
    </row>
    <row r="3" spans="2:11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  <c r="I3" s="3"/>
      <c r="J3" s="3"/>
      <c r="K3" s="3"/>
    </row>
    <row r="4" spans="2:11">
      <c r="B4" t="s">
        <v>13</v>
      </c>
      <c r="C4" t="s">
        <v>9</v>
      </c>
      <c r="D4" s="34">
        <v>43839</v>
      </c>
      <c r="E4" s="35">
        <v>16000</v>
      </c>
      <c r="F4">
        <v>5</v>
      </c>
      <c r="G4" s="35">
        <v>80000</v>
      </c>
      <c r="I4" s="10"/>
      <c r="J4" s="10"/>
      <c r="K4" s="10"/>
    </row>
    <row r="5" spans="2:11">
      <c r="B5" t="s">
        <v>12</v>
      </c>
      <c r="C5" t="s">
        <v>11</v>
      </c>
      <c r="D5" s="34">
        <v>43862</v>
      </c>
      <c r="E5" s="35">
        <v>31000</v>
      </c>
      <c r="F5">
        <v>27</v>
      </c>
      <c r="G5" s="35">
        <v>837000</v>
      </c>
      <c r="I5" s="10"/>
      <c r="J5" s="10"/>
      <c r="K5" s="10"/>
    </row>
    <row r="6" spans="2:11">
      <c r="B6" t="s">
        <v>18</v>
      </c>
      <c r="C6" t="s">
        <v>9</v>
      </c>
      <c r="D6" s="34">
        <v>43866</v>
      </c>
      <c r="E6" s="35">
        <v>21000</v>
      </c>
      <c r="F6">
        <v>15</v>
      </c>
      <c r="G6" s="35">
        <v>315000</v>
      </c>
      <c r="I6" s="10"/>
      <c r="J6" s="10"/>
      <c r="K6" s="10"/>
    </row>
    <row r="7" spans="2:11">
      <c r="B7" t="s">
        <v>16</v>
      </c>
      <c r="C7" t="s">
        <v>11</v>
      </c>
      <c r="D7" s="34">
        <v>43873</v>
      </c>
      <c r="E7" s="35">
        <v>19900</v>
      </c>
      <c r="F7">
        <v>21</v>
      </c>
      <c r="G7" s="35">
        <v>417900</v>
      </c>
      <c r="I7" s="10"/>
      <c r="J7" s="10"/>
      <c r="K7" s="10"/>
    </row>
    <row r="8" spans="2:11">
      <c r="B8" t="s">
        <v>8</v>
      </c>
      <c r="C8" t="s">
        <v>7</v>
      </c>
      <c r="D8" s="34">
        <v>43914</v>
      </c>
      <c r="E8" s="35">
        <v>15000</v>
      </c>
      <c r="F8">
        <v>5</v>
      </c>
      <c r="G8" s="35">
        <v>75000</v>
      </c>
    </row>
    <row r="9" spans="2:11">
      <c r="B9" t="s">
        <v>12</v>
      </c>
      <c r="C9" t="s">
        <v>11</v>
      </c>
      <c r="D9" s="34">
        <v>43923</v>
      </c>
      <c r="E9" s="35">
        <v>31000</v>
      </c>
      <c r="F9">
        <v>6</v>
      </c>
      <c r="G9" s="35">
        <v>186000</v>
      </c>
    </row>
    <row r="10" spans="2:11">
      <c r="B10" t="s">
        <v>13</v>
      </c>
      <c r="C10" t="s">
        <v>9</v>
      </c>
      <c r="D10" s="34">
        <v>43926</v>
      </c>
      <c r="E10" s="35">
        <v>16000</v>
      </c>
      <c r="F10">
        <v>2</v>
      </c>
      <c r="G10" s="35">
        <v>32000</v>
      </c>
    </row>
    <row r="11" spans="2:11">
      <c r="B11" t="s">
        <v>16</v>
      </c>
      <c r="C11" t="s">
        <v>11</v>
      </c>
      <c r="D11" s="34">
        <v>43926</v>
      </c>
      <c r="E11" s="35">
        <v>19900</v>
      </c>
      <c r="F11">
        <v>19</v>
      </c>
      <c r="G11" s="35">
        <v>378100</v>
      </c>
    </row>
    <row r="12" spans="2:11">
      <c r="B12" t="s">
        <v>10</v>
      </c>
      <c r="C12" t="s">
        <v>9</v>
      </c>
      <c r="D12" s="34">
        <v>43928</v>
      </c>
      <c r="E12" s="35">
        <v>23000</v>
      </c>
      <c r="F12">
        <v>6</v>
      </c>
      <c r="G12" s="35">
        <v>138000</v>
      </c>
    </row>
    <row r="13" spans="2:11">
      <c r="B13" t="s">
        <v>10</v>
      </c>
      <c r="C13" t="s">
        <v>9</v>
      </c>
      <c r="D13" s="34">
        <v>43929</v>
      </c>
      <c r="E13" s="35">
        <v>23000</v>
      </c>
      <c r="F13">
        <v>32</v>
      </c>
      <c r="G13" s="35">
        <v>736000</v>
      </c>
    </row>
    <row r="14" spans="2:11">
      <c r="B14" t="s">
        <v>18</v>
      </c>
      <c r="C14" t="s">
        <v>9</v>
      </c>
      <c r="D14" s="34">
        <v>43954</v>
      </c>
      <c r="E14" s="35">
        <v>21000</v>
      </c>
      <c r="F14">
        <v>2</v>
      </c>
      <c r="G14" s="35">
        <v>42000</v>
      </c>
    </row>
    <row r="15" spans="2:11">
      <c r="B15" t="s">
        <v>12</v>
      </c>
      <c r="C15" t="s">
        <v>11</v>
      </c>
      <c r="D15" s="34">
        <v>43958</v>
      </c>
      <c r="E15" s="35">
        <v>31000</v>
      </c>
      <c r="F15">
        <v>21</v>
      </c>
      <c r="G15" s="35">
        <v>651000</v>
      </c>
    </row>
    <row r="16" spans="2:11">
      <c r="B16" t="s">
        <v>17</v>
      </c>
      <c r="C16" t="s">
        <v>14</v>
      </c>
      <c r="D16" s="34">
        <v>43959</v>
      </c>
      <c r="E16" s="35">
        <v>43000</v>
      </c>
      <c r="F16">
        <v>29</v>
      </c>
      <c r="G16" s="35">
        <v>1247000</v>
      </c>
    </row>
    <row r="17" spans="2:7">
      <c r="B17" t="s">
        <v>12</v>
      </c>
      <c r="C17" t="s">
        <v>11</v>
      </c>
      <c r="D17" s="34">
        <v>43962</v>
      </c>
      <c r="E17" s="35">
        <v>31000</v>
      </c>
      <c r="F17">
        <v>2</v>
      </c>
      <c r="G17" s="35">
        <v>62000</v>
      </c>
    </row>
    <row r="18" spans="2:7">
      <c r="B18" t="s">
        <v>15</v>
      </c>
      <c r="C18" t="s">
        <v>14</v>
      </c>
      <c r="D18" s="34">
        <v>43970</v>
      </c>
      <c r="E18" s="35">
        <v>35000</v>
      </c>
      <c r="F18">
        <v>11</v>
      </c>
      <c r="G18" s="35">
        <v>385000</v>
      </c>
    </row>
    <row r="19" spans="2:7">
      <c r="B19" t="s">
        <v>10</v>
      </c>
      <c r="C19" t="s">
        <v>9</v>
      </c>
      <c r="D19" s="34">
        <v>43984</v>
      </c>
      <c r="E19" s="35">
        <v>23000</v>
      </c>
      <c r="F19">
        <v>2</v>
      </c>
      <c r="G19" s="35">
        <v>46000</v>
      </c>
    </row>
    <row r="20" spans="2:7">
      <c r="B20" t="s">
        <v>17</v>
      </c>
      <c r="C20" t="s">
        <v>14</v>
      </c>
      <c r="D20" s="34">
        <v>43984</v>
      </c>
      <c r="E20" s="35">
        <v>43000</v>
      </c>
      <c r="F20">
        <v>26</v>
      </c>
      <c r="G20" s="35">
        <v>1118000</v>
      </c>
    </row>
    <row r="21" spans="2:7">
      <c r="B21" t="s">
        <v>15</v>
      </c>
      <c r="C21" t="s">
        <v>14</v>
      </c>
      <c r="D21" s="34">
        <v>43987</v>
      </c>
      <c r="E21" s="35">
        <v>35000</v>
      </c>
      <c r="F21">
        <v>10</v>
      </c>
      <c r="G21" s="35">
        <v>350000</v>
      </c>
    </row>
    <row r="22" spans="2:7">
      <c r="B22" t="s">
        <v>16</v>
      </c>
      <c r="C22" t="s">
        <v>11</v>
      </c>
      <c r="D22" s="34">
        <v>43990</v>
      </c>
      <c r="E22" s="35">
        <v>19900</v>
      </c>
      <c r="F22">
        <v>9</v>
      </c>
      <c r="G22" s="35">
        <v>179100</v>
      </c>
    </row>
    <row r="23" spans="2:7">
      <c r="B23" t="s">
        <v>8</v>
      </c>
      <c r="C23" t="s">
        <v>7</v>
      </c>
      <c r="D23" s="34">
        <v>43991</v>
      </c>
      <c r="E23" s="35">
        <v>15000</v>
      </c>
      <c r="F23">
        <v>3</v>
      </c>
      <c r="G23" s="35">
        <v>45000</v>
      </c>
    </row>
    <row r="24" spans="2:7">
      <c r="B24" t="s">
        <v>15</v>
      </c>
      <c r="C24" t="s">
        <v>14</v>
      </c>
      <c r="D24" s="34">
        <v>43991</v>
      </c>
      <c r="E24" s="35">
        <v>35000</v>
      </c>
      <c r="F24">
        <v>3</v>
      </c>
      <c r="G24" s="35">
        <v>105000</v>
      </c>
    </row>
    <row r="25" spans="2:7">
      <c r="B25" t="s">
        <v>13</v>
      </c>
      <c r="C25" t="s">
        <v>9</v>
      </c>
      <c r="D25" s="34">
        <v>44020</v>
      </c>
      <c r="E25" s="35">
        <v>16000</v>
      </c>
      <c r="F25">
        <v>30</v>
      </c>
      <c r="G25" s="35">
        <v>480000</v>
      </c>
    </row>
    <row r="26" spans="2:7">
      <c r="B26" t="s">
        <v>17</v>
      </c>
      <c r="C26" t="s">
        <v>14</v>
      </c>
      <c r="D26" s="34">
        <v>44023</v>
      </c>
      <c r="E26" s="35">
        <v>43000</v>
      </c>
      <c r="F26">
        <v>4</v>
      </c>
      <c r="G26" s="35">
        <v>172000</v>
      </c>
    </row>
    <row r="27" spans="2:7">
      <c r="B27" t="s">
        <v>8</v>
      </c>
      <c r="C27" t="s">
        <v>7</v>
      </c>
      <c r="D27" s="34">
        <v>44027</v>
      </c>
      <c r="E27" s="35">
        <v>15000</v>
      </c>
      <c r="F27">
        <v>19</v>
      </c>
      <c r="G27" s="35">
        <v>285000</v>
      </c>
    </row>
    <row r="28" spans="2:7">
      <c r="B28" t="s">
        <v>16</v>
      </c>
      <c r="C28" t="s">
        <v>11</v>
      </c>
      <c r="D28" s="34">
        <v>44057</v>
      </c>
      <c r="E28" s="35">
        <v>19900</v>
      </c>
      <c r="F28">
        <v>5</v>
      </c>
      <c r="G28" s="35">
        <v>99500</v>
      </c>
    </row>
  </sheetData>
  <dataConsolidate topLabels="1"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topLeftCell="A13" workbookViewId="0">
      <selection activeCell="M21" sqref="M21"/>
    </sheetView>
  </sheetViews>
  <sheetFormatPr defaultRowHeight="17.399999999999999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>
      <selection activeCell="J13" sqref="J13"/>
    </sheetView>
  </sheetViews>
  <sheetFormatPr defaultRowHeight="17.399999999999999"/>
  <cols>
    <col min="1" max="1" width="2.19921875" customWidth="1"/>
    <col min="2" max="2" width="13" bestFit="1" customWidth="1"/>
    <col min="3" max="3" width="8.3984375" customWidth="1"/>
    <col min="4" max="4" width="13" customWidth="1"/>
    <col min="5" max="5" width="13.09765625" customWidth="1"/>
  </cols>
  <sheetData>
    <row r="1" spans="1:5">
      <c r="A1" s="14"/>
      <c r="B1" s="14"/>
      <c r="C1" s="14"/>
      <c r="D1" s="14"/>
      <c r="E1" s="14"/>
    </row>
    <row r="2" spans="1:5" ht="18" thickBot="1">
      <c r="A2" s="14"/>
      <c r="B2" t="s">
        <v>0</v>
      </c>
    </row>
    <row r="3" spans="1:5">
      <c r="A3" s="14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4"/>
      <c r="B4" s="9" t="s">
        <v>15</v>
      </c>
      <c r="C4" s="17">
        <v>35000</v>
      </c>
      <c r="D4" s="10">
        <v>100</v>
      </c>
      <c r="E4" s="18">
        <f t="shared" ref="E4:E11" si="0">C4*D4</f>
        <v>3500000</v>
      </c>
    </row>
    <row r="5" spans="1:5">
      <c r="A5" s="14"/>
      <c r="B5" s="9" t="s">
        <v>8</v>
      </c>
      <c r="C5" s="17">
        <v>15000</v>
      </c>
      <c r="D5" s="10">
        <v>35</v>
      </c>
      <c r="E5" s="18">
        <f t="shared" si="0"/>
        <v>525000</v>
      </c>
    </row>
    <row r="6" spans="1:5">
      <c r="A6" s="14"/>
      <c r="B6" s="9" t="s">
        <v>17</v>
      </c>
      <c r="C6" s="17">
        <v>43000</v>
      </c>
      <c r="D6" s="10">
        <v>89</v>
      </c>
      <c r="E6" s="18">
        <f t="shared" si="0"/>
        <v>3827000</v>
      </c>
    </row>
    <row r="7" spans="1:5">
      <c r="A7" s="14"/>
      <c r="B7" s="9" t="s">
        <v>18</v>
      </c>
      <c r="C7" s="17">
        <v>21000</v>
      </c>
      <c r="D7" s="10">
        <v>120</v>
      </c>
      <c r="E7" s="18">
        <f t="shared" si="0"/>
        <v>2520000</v>
      </c>
    </row>
    <row r="8" spans="1:5">
      <c r="A8" s="14"/>
      <c r="B8" s="9" t="s">
        <v>12</v>
      </c>
      <c r="C8" s="17">
        <v>31000</v>
      </c>
      <c r="D8" s="10">
        <v>75</v>
      </c>
      <c r="E8" s="18">
        <f t="shared" si="0"/>
        <v>2325000</v>
      </c>
    </row>
    <row r="9" spans="1:5">
      <c r="A9" s="14"/>
      <c r="B9" s="9" t="s">
        <v>16</v>
      </c>
      <c r="C9" s="17">
        <v>19900</v>
      </c>
      <c r="D9" s="10">
        <v>30</v>
      </c>
      <c r="E9" s="18">
        <f t="shared" si="0"/>
        <v>597000</v>
      </c>
    </row>
    <row r="10" spans="1:5">
      <c r="A10" s="14"/>
      <c r="B10" s="9" t="s">
        <v>13</v>
      </c>
      <c r="C10" s="17">
        <v>16000</v>
      </c>
      <c r="D10" s="10">
        <v>59</v>
      </c>
      <c r="E10" s="18">
        <f t="shared" si="0"/>
        <v>944000</v>
      </c>
    </row>
    <row r="11" spans="1:5" ht="18" thickBot="1">
      <c r="A11" s="14"/>
      <c r="B11" s="11" t="s">
        <v>10</v>
      </c>
      <c r="C11" s="19">
        <v>23000</v>
      </c>
      <c r="D11" s="36">
        <v>80</v>
      </c>
      <c r="E11" s="20">
        <f t="shared" si="0"/>
        <v>1840000</v>
      </c>
    </row>
    <row r="12" spans="1:5">
      <c r="A12" s="14"/>
      <c r="B12" s="14"/>
      <c r="C12" s="14"/>
      <c r="D12" s="14"/>
      <c r="E12" s="14"/>
    </row>
    <row r="13" spans="1:5">
      <c r="A13" s="14"/>
      <c r="B13" s="14"/>
      <c r="C13" s="14"/>
      <c r="D13" s="14"/>
      <c r="E13" s="14"/>
    </row>
    <row r="14" spans="1:5">
      <c r="A14" s="14"/>
      <c r="B14" s="14"/>
      <c r="C14" s="14"/>
      <c r="D14" s="14"/>
      <c r="E14" s="14"/>
    </row>
    <row r="15" spans="1:5">
      <c r="A15" s="14"/>
      <c r="B15" s="14"/>
      <c r="C15" s="14"/>
      <c r="D15" s="14"/>
      <c r="E15" s="14"/>
    </row>
    <row r="16" spans="1:5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  <row r="18" spans="1:5">
      <c r="A18" s="14"/>
      <c r="B18" s="14"/>
      <c r="C18" s="14"/>
      <c r="D18" s="14"/>
      <c r="E18" s="14"/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  <row r="22" spans="1:5">
      <c r="A22" s="14"/>
      <c r="B22" s="14"/>
      <c r="C22" s="14"/>
      <c r="D22" s="14"/>
      <c r="E22" s="14"/>
    </row>
    <row r="23" spans="1:5">
      <c r="A23" s="14"/>
      <c r="B23" s="14"/>
      <c r="C23" s="14"/>
      <c r="D23" s="14"/>
      <c r="E23" s="14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>
      <selection activeCell="B13" sqref="B13"/>
    </sheetView>
  </sheetViews>
  <sheetFormatPr defaultRowHeight="17.399999999999999"/>
  <cols>
    <col min="1" max="2" width="6.09765625" customWidth="1"/>
    <col min="3" max="3" width="11.09765625" bestFit="1" customWidth="1"/>
    <col min="4" max="4" width="13" bestFit="1" customWidth="1"/>
    <col min="9" max="9" width="11.8984375" customWidth="1"/>
    <col min="10" max="10" width="4.19921875" customWidth="1"/>
    <col min="11" max="11" width="13" bestFit="1" customWidth="1"/>
    <col min="13" max="13" width="9.69921875" bestFit="1" customWidth="1"/>
  </cols>
  <sheetData>
    <row r="1" spans="3:13">
      <c r="C1" t="s">
        <v>0</v>
      </c>
      <c r="D1" s="21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2">
        <v>45991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2">
        <v>45991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2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22860</xdr:colOff>
                <xdr:row>1</xdr:row>
                <xdr:rowOff>22860</xdr:rowOff>
              </from>
              <to>
                <xdr:col>8</xdr:col>
                <xdr:colOff>845820</xdr:colOff>
                <xdr:row>2</xdr:row>
                <xdr:rowOff>106680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규리 박</cp:lastModifiedBy>
  <dcterms:created xsi:type="dcterms:W3CDTF">2023-08-09T00:13:15Z</dcterms:created>
  <dcterms:modified xsi:type="dcterms:W3CDTF">2026-04-03T06:24:07Z</dcterms:modified>
</cp:coreProperties>
</file>