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62ce629f0b0a3d/바탕 화면/2025_기출문제집_컴활1급실기_학습자료_241206_update/2025_기출문제집_컴활1급실기_학습자료_241206 update/02 최신기출유형/04회/"/>
    </mc:Choice>
  </mc:AlternateContent>
  <xr:revisionPtr revIDLastSave="203" documentId="13_ncr:1_{CE72CA1B-D39A-40D5-8C9A-F73085BD70B5}" xr6:coauthVersionLast="47" xr6:coauthVersionMax="47" xr10:uidLastSave="{1599639F-A7E1-4A7E-BC15-FD6410BA9D74}"/>
  <bookViews>
    <workbookView xWindow="-110" yWindow="-110" windowWidth="25820" windowHeight="15500" firstSheet="2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eta.COUNT" hidden="1" xlm="1">#NAME?</definedName>
    <definedName name="_xleta.COUNTIF" hidden="1" xlm="1">#NAME?</definedName>
    <definedName name="_xleta.MONTH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E4" i="3" a="1"/>
  <c r="E4" i="3"/>
  <c r="E5" i="3" a="1"/>
  <c r="E5" i="3"/>
  <c r="E3" i="3" a="1"/>
  <c r="E3" i="3" s="1"/>
  <c r="B4" i="3"/>
  <c r="B5" i="3"/>
  <c r="B6" i="3"/>
  <c r="B7" i="3"/>
  <c r="B8" i="3"/>
  <c r="B9" i="3"/>
  <c r="B10" i="3"/>
  <c r="B3" i="3"/>
  <c r="H14" i="1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17" i="3" a="1"/>
  <c r="H25" i="3" a="1"/>
  <c r="H33" i="3" a="1"/>
  <c r="H29" i="3" a="1"/>
  <c r="H30" i="3" a="1"/>
  <c r="H31" i="3" a="1"/>
  <c r="H32" i="3" a="1"/>
  <c r="H18" i="3" a="1"/>
  <c r="H26" i="3" a="1"/>
  <c r="H34" i="3" a="1"/>
  <c r="H19" i="3" a="1"/>
  <c r="H27" i="3" a="1"/>
  <c r="H35" i="3" a="1"/>
  <c r="H20" i="3" a="1"/>
  <c r="H28" i="3" a="1"/>
  <c r="H36" i="3" a="1"/>
  <c r="H21" i="3" a="1"/>
  <c r="H37" i="3" a="1"/>
  <c r="H22" i="3" a="1"/>
  <c r="H38" i="3" a="1"/>
  <c r="H23" i="3" a="1"/>
  <c r="H39" i="3" a="1"/>
  <c r="H24" i="3" a="1"/>
  <c r="H40" i="3" a="1"/>
  <c r="H15" i="3" a="1"/>
  <c r="H40" i="3" l="1"/>
  <c r="H24" i="3"/>
  <c r="H39" i="3"/>
  <c r="H23" i="3"/>
  <c r="H38" i="3"/>
  <c r="H22" i="3"/>
  <c r="H37" i="3"/>
  <c r="H21" i="3"/>
  <c r="H36" i="3"/>
  <c r="H28" i="3"/>
  <c r="H20" i="3"/>
  <c r="H35" i="3"/>
  <c r="H27" i="3"/>
  <c r="H19" i="3"/>
  <c r="H34" i="3"/>
  <c r="H26" i="3"/>
  <c r="H18" i="3"/>
  <c r="H32" i="3"/>
  <c r="H31" i="3"/>
  <c r="H30" i="3"/>
  <c r="H29" i="3"/>
  <c r="H33" i="3"/>
  <c r="H25" i="3"/>
  <c r="H17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9827F6E-72CB-4558-A7FB-BED380D1E2A9}" sourceFile="C:\Users\parkw\OneDrive\바탕 화면\2025_기출문제집_컴활1급실기_학습자료_241206_update\2025_기출문제집_컴활1급실기_학습자료_241206 update\02 최신기출유형\04회\공연관리.accdb" keepAlive="1" name="공연관리" type="5" refreshedVersion="8" background="1">
    <dbPr connection="Provider=Microsoft.ACE.OLEDB.12.0;User ID=Admin;Data Source=C:\Users\parkw\OneDrive\바탕 화면\2025_기출문제집_컴활1급실기_학습자료_241206_update\2025_기출문제집_컴활1급실기_학습자료_241206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<sst xmlns="http://schemas.openxmlformats.org/spreadsheetml/2006/main" count="345" uniqueCount="86">
  <si>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</si>
  <si>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</si>
  <si>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</si>
  <si>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</si>
  <si>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</si>
  <si>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</si>
  <si>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</si>
  <si>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</si>
  <si>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</si>
  <si>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</si>
  <si>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</si>
  <si>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</si>
  <si>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</si>
  <si>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</si>
  <si>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</si>
  <si>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</si>
  <si>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</si>
  <si>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</si>
  <si>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</si>
  <si>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</si>
  <si>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</si>
  <si>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</si>
  <si>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</si>
  <si>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</si>
  <si>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</si>
  <si>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</si>
  <si>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</si>
  <si>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</si>
  <si>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</si>
  <si>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</si>
  <si>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</si>
  <si>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</si>
  <si>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</si>
  <si>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</si>
  <si>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</si>
  <si>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</si>
  <si>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</si>
  <si>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</si>
  <si>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</si>
  <si>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</si>
  <si>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</si>
  <si>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</si>
  <si>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</si>
  <si>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</si>
  <si>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</si>
  <si>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</si>
  <si>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</si>
  <si>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가격</t>
    <phoneticPr fontId="1" type="noConversion"/>
  </si>
  <si>
    <t>&gt;=30000</t>
    <phoneticPr fontId="1" type="noConversion"/>
  </si>
  <si>
    <t>예매수량</t>
    <phoneticPr fontId="1" type="noConversion"/>
  </si>
  <si>
    <t>&gt;=20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</si>
  <si>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</si>
  <si>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</si>
  <si>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</si>
  <si>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</si>
  <si>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</si>
  <si>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</si>
  <si>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</si>
  <si>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개월(예매일자)</t>
  </si>
  <si>
    <t>1사분기</t>
  </si>
  <si>
    <t>2사분기</t>
  </si>
  <si>
    <t>3사분기</t>
  </si>
  <si>
    <t>***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</si>
  <si>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</si>
  <si>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</si>
  <si>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</si>
  <si>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</si>
  <si>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</si>
  <si>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</si>
  <si>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</si>
  <si>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</si>
  <si>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</si>
  <si>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</si>
  <si>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</si>
  <si>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</si>
  <si>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</si>
  <si>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</si>
  <si>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</si>
  <si>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</si>
  <si>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분기</t>
  </si>
  <si>
    <t>구분</t>
    <phoneticPr fontId="1" type="noConversion"/>
  </si>
  <si>
    <t>총금액</t>
    <phoneticPr fontId="1" type="noConversion"/>
  </si>
  <si>
    <t>가족극</t>
    <phoneticPr fontId="1" type="noConversion"/>
  </si>
  <si>
    <t>뮤지컬</t>
    <phoneticPr fontId="1" type="noConversion"/>
  </si>
  <si>
    <t>무용</t>
    <phoneticPr fontId="1" type="noConversion"/>
  </si>
  <si>
    <t>콘서트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</si>
</sst>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E2-40B7-846C-3C41E6BB2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EDBF1B29-FE2E-DA2C-6586-171C38CA6B2B}"/>
            </a:ext>
          </a:extLst>
        </xdr:cNvPr>
        <xdr:cNvSpPr/>
      </xdr:nvSpPr>
      <xdr:spPr>
        <a:xfrm>
          <a:off x="1797050" y="2603500"/>
          <a:ext cx="9906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39C63F2B-50DC-74C7-3919-F7C5F38BEFD2}"/>
            </a:ext>
          </a:extLst>
        </xdr:cNvPr>
        <xdr:cNvSpPr/>
      </xdr:nvSpPr>
      <xdr:spPr>
        <a:xfrm>
          <a:off x="2787650" y="2603500"/>
          <a:ext cx="99695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857250</xdr:colOff>
          <xdr:row>2</xdr:row>
          <xdr:rowOff>107950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지연" refreshedDate="45910.905401157404" backgroundQuery="1" createdVersion="8" refreshedVersion="8" minRefreshableVersion="3" recordCount="26" xr:uid="{9B325B2A-6DD5-4603-BEFC-014BD521FA10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BA82CF-9599-4732-A97E-70E6BBC5FD01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8" baseItem="1" numFmtId="4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38"/>
  <sheetViews>
    <sheetView workbookViewId="0">
      <selection activeCell="H14" sqref="H14"/>
    </sheetView>
  </sheetViews>
  <sheetFormatPr defaultRowHeight="17"/>
  <cols>
    <col min="1" max="1" width="12.58203125" customWidth="1"/>
    <col min="3" max="3" width="13" bestFit="1" customWidth="1"/>
    <col min="6" max="6" width="10.83203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8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8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8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8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8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8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8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8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8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8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8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8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  <c r="H14" t="b">
        <f>OR(WEEKDAY($A3,2)=3,WEEKDAY($A3,2)=5)</f>
        <v>0</v>
      </c>
    </row>
    <row r="15" spans="1:8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8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AND(DAY($A3)&gt;20,AVERAGE($E$3:$E$28)&lt;=$E3)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I6" sqref="I6"/>
    </sheetView>
  </sheetViews>
  <sheetFormatPr defaultRowHeight="17"/>
  <cols>
    <col min="2" max="2" width="14.75" customWidth="1"/>
    <col min="4" max="4" width="17" customWidth="1"/>
    <col min="5" max="5" width="10.75" customWidth="1"/>
  </cols>
  <sheetData>
    <row r="2" spans="2:5" ht="17.5" thickBot="1">
      <c r="B2" t="s">
        <v>0</v>
      </c>
    </row>
    <row r="3" spans="2:5">
      <c r="B3" s="23" t="s">
        <v>3</v>
      </c>
      <c r="C3" s="24" t="s">
        <v>4</v>
      </c>
      <c r="D3" s="24" t="s">
        <v>19</v>
      </c>
      <c r="E3" s="25" t="s">
        <v>6</v>
      </c>
    </row>
    <row r="4" spans="2:5">
      <c r="B4" s="26" t="s">
        <v>17</v>
      </c>
      <c r="C4" s="27">
        <v>43000</v>
      </c>
      <c r="D4" s="27">
        <v>59</v>
      </c>
      <c r="E4" s="30">
        <f t="shared" ref="E4:E11" si="0">C4*D4</f>
        <v>2537000</v>
      </c>
    </row>
    <row r="5" spans="2:5">
      <c r="B5" s="26" t="s">
        <v>12</v>
      </c>
      <c r="C5" s="27">
        <v>31000</v>
      </c>
      <c r="D5" s="27">
        <v>56</v>
      </c>
      <c r="E5" s="30">
        <f t="shared" si="0"/>
        <v>1736000</v>
      </c>
    </row>
    <row r="6" spans="2:5">
      <c r="B6" s="26" t="s">
        <v>16</v>
      </c>
      <c r="C6" s="27">
        <v>19900</v>
      </c>
      <c r="D6" s="27">
        <v>54</v>
      </c>
      <c r="E6" s="30">
        <f t="shared" si="0"/>
        <v>1074600</v>
      </c>
    </row>
    <row r="7" spans="2:5">
      <c r="B7" s="26" t="s">
        <v>10</v>
      </c>
      <c r="C7" s="27">
        <v>23000</v>
      </c>
      <c r="D7" s="27">
        <v>40</v>
      </c>
      <c r="E7" s="30">
        <f t="shared" si="0"/>
        <v>920000</v>
      </c>
    </row>
    <row r="8" spans="2:5">
      <c r="B8" s="26" t="s">
        <v>13</v>
      </c>
      <c r="C8" s="27">
        <v>16000</v>
      </c>
      <c r="D8" s="27">
        <v>37</v>
      </c>
      <c r="E8" s="30">
        <f t="shared" si="0"/>
        <v>592000</v>
      </c>
    </row>
    <row r="9" spans="2:5">
      <c r="B9" s="26" t="s">
        <v>15</v>
      </c>
      <c r="C9" s="27">
        <v>35000</v>
      </c>
      <c r="D9" s="27">
        <v>27</v>
      </c>
      <c r="E9" s="30">
        <f t="shared" si="0"/>
        <v>945000</v>
      </c>
    </row>
    <row r="10" spans="2:5">
      <c r="B10" s="26" t="s">
        <v>8</v>
      </c>
      <c r="C10" s="27">
        <v>15000</v>
      </c>
      <c r="D10" s="27">
        <v>27</v>
      </c>
      <c r="E10" s="30">
        <f t="shared" si="0"/>
        <v>405000</v>
      </c>
    </row>
    <row r="11" spans="2:5" ht="17.5" thickBot="1">
      <c r="B11" s="28" t="s">
        <v>18</v>
      </c>
      <c r="C11" s="29">
        <v>21000</v>
      </c>
      <c r="D11" s="29">
        <v>17</v>
      </c>
      <c r="E11" s="31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D9" sqref="D9"/>
    </sheetView>
  </sheetViews>
  <sheetFormatPr defaultRowHeight="17"/>
  <cols>
    <col min="1" max="1" width="14.5" customWidth="1"/>
    <col min="2" max="2" width="12.33203125" bestFit="1" customWidth="1"/>
    <col min="3" max="3" width="14.25" customWidth="1"/>
    <col min="4" max="4" width="14.75" customWidth="1"/>
    <col min="5" max="5" width="17.58203125" customWidth="1"/>
    <col min="6" max="6" width="17.33203125" customWidth="1"/>
    <col min="7" max="7" width="12.75" customWidth="1"/>
    <col min="8" max="8" width="9.8320312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AVERAGEIFS($F$15:$F$40,$E$15:$E$40,"&gt;=5",$A$15:$A$40,$A3)</f>
        <v>367500</v>
      </c>
      <c r="D3" s="3">
        <v>4</v>
      </c>
      <c r="E3" s="10">
        <f t="array" ref="E3">MAXA((MONTH($C$15:$C$40)=$D3)*$E$15:$E$40)</f>
        <v>32</v>
      </c>
    </row>
    <row r="4" spans="1:8">
      <c r="A4" s="3" t="s">
        <v>16</v>
      </c>
      <c r="B4" s="13">
        <f t="shared" ref="B4:B10" si="0">AVERAGEIFS($F$15:$F$40,$E$15:$E$40,"&gt;=5",$A$15:$A$40,$A4)</f>
        <v>268650</v>
      </c>
      <c r="D4" s="3">
        <v>5</v>
      </c>
      <c r="E4" s="10">
        <f t="array" ref="E4">MAXA((MONTH($C$15:$C$40)=$D4)*$E$15:$E$40)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0" t="s">
        <v>25</v>
      </c>
      <c r="E7" s="41"/>
      <c r="F7" s="42"/>
    </row>
    <row r="8" spans="1:8">
      <c r="A8" s="3" t="s">
        <v>10</v>
      </c>
      <c r="B8" s="13">
        <f t="shared" si="0"/>
        <v>437000</v>
      </c>
      <c r="D8" s="43" t="str">
        <f>TEXT(DCOUNTA(A14:H40,A14,D10:E11),"0개")</f>
        <v>4개</v>
      </c>
      <c r="E8" s="44"/>
      <c r="F8" s="45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47</v>
      </c>
      <c r="E10" s="14" t="s">
        <v>49</v>
      </c>
    </row>
    <row r="11" spans="1:8">
      <c r="D11" s="14" t="s">
        <v>48</v>
      </c>
      <c r="E11" s="14" t="s">
        <v>50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IF(LEFT($B15,1)="M","뮤지컬" &amp; "(" &amp; COUNTIF($B$15:B15, "M*") &amp; ")",IF(LEFT($B15,1)="C","콘서트" &amp; "(" &amp; COUNTIF($B$15:B15, "C*") &amp; ")","그외" &amp; "(" &amp;COUNTIF($B$15:B15, "&lt;&gt;M*")-COUNTIF($B$15:B15,"C*") &amp; 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IF(LEFT($B16,1)="M","뮤지컬" &amp; "(" &amp; COUNTIF($B$15:B16, "M*") &amp; ")",IF(LEFT($B16,1)="C","콘서트" &amp; "(" &amp; COUNTIF($B$15:B16, "C*") &amp; ")","그외" &amp; "(" &amp;COUNTIF($B$15:B16, "&lt;&gt;M*")-COUNTIF($B$15:B16,"C*") &amp; 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IF(LEFT($B17,1)="M","뮤지컬" &amp; "(" &amp; COUNTIF($B$15:B17, "M*") &amp; ")",IF(LEFT($B17,1)="C","콘서트" &amp; "(" &amp; COUNTIF($B$15:B17, "C*") &amp; ")","그외" &amp; "(" &amp;COUNTIF($B$15:B17, "&lt;&gt;M*")-COUNTIF($B$15:B17,"C*") &amp; 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IF(LEFT($B18,1)="M","뮤지컬" &amp; "(" &amp; COUNTIF($B$15:B18, "M*") &amp; ")",IF(LEFT($B18,1)="C","콘서트" &amp; "(" &amp; COUNTIF($B$15:B18, "C*") &amp; ")","그외" &amp; "(" &amp;COUNTIF($B$15:B18, "&lt;&gt;M*")-COUNTIF($B$15:B18,"C*") &amp; 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IF(LEFT($B19,1)="M","뮤지컬" &amp; "(" &amp; COUNTIF($B$15:B19, "M*") &amp; ")",IF(LEFT($B19,1)="C","콘서트" &amp; "(" &amp; COUNTIF($B$15:B19, "C*") &amp; ")","그외" &amp; "(" &amp;COUNTIF($B$15:B19, "&lt;&gt;M*")-COUNTIF($B$15:B19,"C*") &amp; 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IF(LEFT($B20,1)="M","뮤지컬" &amp; "(" &amp; COUNTIF($B$15:B20, "M*") &amp; ")",IF(LEFT($B20,1)="C","콘서트" &amp; "(" &amp; COUNTIF($B$15:B20, "C*") &amp; ")","그외" &amp; "(" &amp;COUNTIF($B$15:B20, "&lt;&gt;M*")-COUNTIF($B$15:B20,"C*") &amp; 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IF(LEFT($B21,1)="M","뮤지컬" &amp; "(" &amp; COUNTIF($B$15:B21, "M*") &amp; ")",IF(LEFT($B21,1)="C","콘서트" &amp; "(" &amp; COUNTIF($B$15:B21, "C*") &amp; ")","그외" &amp; "(" &amp;COUNTIF($B$15:B21, "&lt;&gt;M*")-COUNTIF($B$15:B21,"C*") &amp; 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IF(LEFT($B22,1)="M","뮤지컬" &amp; "(" &amp; COUNTIF($B$15:B22, "M*") &amp; ")",IF(LEFT($B22,1)="C","콘서트" &amp; "(" &amp; COUNTIF($B$15:B22, "C*") &amp; ")","그외" &amp; "(" &amp;COUNTIF($B$15:B22, "&lt;&gt;M*")-COUNTIF($B$15:B22,"C*") &amp; 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IF(LEFT($B23,1)="M","뮤지컬" &amp; "(" &amp; COUNTIF($B$15:B23, "M*") &amp; ")",IF(LEFT($B23,1)="C","콘서트" &amp; "(" &amp; COUNTIF($B$15:B23, "C*") &amp; ")","그외" &amp; "(" &amp;COUNTIF($B$15:B23, "&lt;&gt;M*")-COUNTIF($B$15:B23,"C*") &amp; 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IF(LEFT($B24,1)="M","뮤지컬" &amp; "(" &amp; COUNTIF($B$15:B24, "M*") &amp; ")",IF(LEFT($B24,1)="C","콘서트" &amp; "(" &amp; COUNTIF($B$15:B24, "C*") &amp; ")","그외" &amp; "(" &amp;COUNTIF($B$15:B24, "&lt;&gt;M*")-COUNTIF($B$15:B24,"C*") &amp; 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IF(LEFT($B25,1)="M","뮤지컬" &amp; "(" &amp; COUNTIF($B$15:B25, "M*") &amp; ")",IF(LEFT($B25,1)="C","콘서트" &amp; "(" &amp; COUNTIF($B$15:B25, "C*") &amp; ")","그외" &amp; "(" &amp;COUNTIF($B$15:B25, "&lt;&gt;M*")-COUNTIF($B$15:B25,"C*") &amp; 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IF(LEFT($B26,1)="M","뮤지컬" &amp; "(" &amp; COUNTIF($B$15:B26, "M*") &amp; ")",IF(LEFT($B26,1)="C","콘서트" &amp; "(" &amp; COUNTIF($B$15:B26, "C*") &amp; ")","그외" &amp; "(" &amp;COUNTIF($B$15:B26, "&lt;&gt;M*")-COUNTIF($B$15:B26,"C*") &amp; 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IF(LEFT($B27,1)="M","뮤지컬" &amp; "(" &amp; COUNTIF($B$15:B27, "M*") &amp; ")",IF(LEFT($B27,1)="C","콘서트" &amp; "(" &amp; COUNTIF($B$15:B27, "C*") &amp; ")","그외" &amp; "(" &amp;COUNTIF($B$15:B27, "&lt;&gt;M*")-COUNTIF($B$15:B27,"C*") &amp; 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IF(LEFT($B28,1)="M","뮤지컬" &amp; "(" &amp; COUNTIF($B$15:B28, "M*") &amp; ")",IF(LEFT($B28,1)="C","콘서트" &amp; "(" &amp; COUNTIF($B$15:B28, "C*") &amp; ")","그외" &amp; "(" &amp;COUNTIF($B$15:B28, "&lt;&gt;M*")-COUNTIF($B$15:B28,"C*") &amp; 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IF(LEFT($B29,1)="M","뮤지컬" &amp; "(" &amp; COUNTIF($B$15:B29, "M*") &amp; ")",IF(LEFT($B29,1)="C","콘서트" &amp; "(" &amp; COUNTIF($B$15:B29, "C*") &amp; ")","그외" &amp; "(" &amp;COUNTIF($B$15:B29, "&lt;&gt;M*")-COUNTIF($B$15:B29,"C*") &amp; 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IF(LEFT($B30,1)="M","뮤지컬" &amp; "(" &amp; COUNTIF($B$15:B30, "M*") &amp; ")",IF(LEFT($B30,1)="C","콘서트" &amp; "(" &amp; COUNTIF($B$15:B30, "C*") &amp; ")","그외" &amp; "(" &amp;COUNTIF($B$15:B30, "&lt;&gt;M*")-COUNTIF($B$15:B30,"C*") &amp; 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IF(LEFT($B31,1)="M","뮤지컬" &amp; "(" &amp; COUNTIF($B$15:B31, "M*") &amp; ")",IF(LEFT($B31,1)="C","콘서트" &amp; "(" &amp; COUNTIF($B$15:B31, "C*") &amp; ")","그외" &amp; "(" &amp;COUNTIF($B$15:B31, "&lt;&gt;M*")-COUNTIF($B$15:B31,"C*") &amp; 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IF(LEFT($B32,1)="M","뮤지컬" &amp; "(" &amp; COUNTIF($B$15:B32, "M*") &amp; ")",IF(LEFT($B32,1)="C","콘서트" &amp; "(" &amp; COUNTIF($B$15:B32, "C*") &amp; ")","그외" &amp; "(" &amp;COUNTIF($B$15:B32, "&lt;&gt;M*")-COUNTIF($B$15:B32,"C*") &amp; 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IF(LEFT($B33,1)="M","뮤지컬" &amp; "(" &amp; COUNTIF($B$15:B33, "M*") &amp; ")",IF(LEFT($B33,1)="C","콘서트" &amp; "(" &amp; COUNTIF($B$15:B33, "C*") &amp; ")","그외" &amp; "(" &amp;COUNTIF($B$15:B33, "&lt;&gt;M*")-COUNTIF($B$15:B33,"C*") &amp; 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IF(LEFT($B34,1)="M","뮤지컬" &amp; "(" &amp; COUNTIF($B$15:B34, "M*") &amp; ")",IF(LEFT($B34,1)="C","콘서트" &amp; "(" &amp; COUNTIF($B$15:B34, "C*") &amp; ")","그외" &amp; "(" &amp;COUNTIF($B$15:B34, "&lt;&gt;M*")-COUNTIF($B$15:B34,"C*") &amp; 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IF(LEFT($B35,1)="M","뮤지컬" &amp; "(" &amp; COUNTIF($B$15:B35, "M*") &amp; ")",IF(LEFT($B35,1)="C","콘서트" &amp; "(" &amp; COUNTIF($B$15:B35, "C*") &amp; ")","그외" &amp; "(" &amp;COUNTIF($B$15:B35, "&lt;&gt;M*")-COUNTIF($B$15:B35,"C*") &amp; 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IF(LEFT($B36,1)="M","뮤지컬" &amp; "(" &amp; COUNTIF($B$15:B36, "M*") &amp; ")",IF(LEFT($B36,1)="C","콘서트" &amp; "(" &amp; COUNTIF($B$15:B36, "C*") &amp; ")","그외" &amp; "(" &amp;COUNTIF($B$15:B36, "&lt;&gt;M*")-COUNTIF($B$15:B36,"C*") &amp; 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IF(LEFT($B37,1)="M","뮤지컬" &amp; "(" &amp; COUNTIF($B$15:B37, "M*") &amp; ")",IF(LEFT($B37,1)="C","콘서트" &amp; "(" &amp; COUNTIF($B$15:B37, "C*") &amp; ")","그외" &amp; "(" &amp;COUNTIF($B$15:B37, "&lt;&gt;M*")-COUNTIF($B$15:B37,"C*") &amp; 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IF(LEFT($B38,1)="M","뮤지컬" &amp; "(" &amp; COUNTIF($B$15:B38, "M*") &amp; ")",IF(LEFT($B38,1)="C","콘서트" &amp; "(" &amp; COUNTIF($B$15:B38, "C*") &amp; ")","그외" &amp; "(" &amp;COUNTIF($B$15:B38, "&lt;&gt;M*")-COUNTIF($B$15:B38,"C*") &amp; 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IF(LEFT($B39,1)="M","뮤지컬" &amp; "(" &amp; COUNTIF($B$15:B39, "M*") &amp; ")",IF(LEFT($B39,1)="C","콘서트" &amp; "(" &amp; COUNTIF($B$15:B39, "C*") &amp; ")","그외" &amp; "(" &amp;COUNTIF($B$15:B39, "&lt;&gt;M*")-COUNTIF($B$15:B39,"C*") &amp; 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IF(LEFT($B40,1)="M","뮤지컬" &amp; "(" &amp; COUNTIF($B$15:B40, "M*") &amp; ")",IF(LEFT($B40,1)="C","콘서트" &amp; "(" &amp; COUNTIF($B$15:B40, "C*") &amp; ")","그외" &amp; "(" &amp;COUNTIF($B$15:B40, "&lt;&gt;M*")-COUNTIF($B$15:B40,"C*") &amp; 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zoomScale="90" zoomScaleNormal="90" workbookViewId="0">
      <selection activeCell="B5" sqref="B5"/>
    </sheetView>
  </sheetViews>
  <sheetFormatPr defaultRowHeight="17"/>
  <cols>
    <col min="1" max="1" width="22.4140625" bestFit="1" customWidth="1"/>
    <col min="2" max="2" width="16" bestFit="1" customWidth="1"/>
    <col min="3" max="3" width="14.33203125" bestFit="1" customWidth="1"/>
    <col min="4" max="5" width="13.33203125" bestFit="1" customWidth="1"/>
    <col min="6" max="6" width="9.9140625" bestFit="1" customWidth="1"/>
    <col min="7" max="11" width="12.83203125" bestFit="1" customWidth="1"/>
    <col min="12" max="12" width="11.5" bestFit="1" customWidth="1"/>
    <col min="13" max="18" width="14.5" bestFit="1" customWidth="1"/>
    <col min="19" max="19" width="19.1640625" bestFit="1" customWidth="1"/>
    <col min="20" max="21" width="17.1640625" bestFit="1" customWidth="1"/>
  </cols>
  <sheetData>
    <row r="2" spans="1:6">
      <c r="A2" s="32" t="s">
        <v>2</v>
      </c>
      <c r="B2" t="s">
        <v>11</v>
      </c>
    </row>
    <row r="4" spans="1:6">
      <c r="A4" s="33"/>
      <c r="B4" s="33"/>
      <c r="C4" s="33"/>
      <c r="D4" s="34" t="s">
        <v>3</v>
      </c>
      <c r="E4" s="33"/>
      <c r="F4" s="33"/>
    </row>
    <row r="5" spans="1:6">
      <c r="A5" s="34" t="s">
        <v>79</v>
      </c>
      <c r="B5" s="34" t="s">
        <v>58</v>
      </c>
      <c r="C5" s="34" t="s">
        <v>57</v>
      </c>
      <c r="D5" s="35" t="s">
        <v>12</v>
      </c>
      <c r="E5" s="35" t="s">
        <v>16</v>
      </c>
      <c r="F5" s="35" t="s">
        <v>51</v>
      </c>
    </row>
    <row r="6" spans="1:6">
      <c r="A6" s="33" t="s">
        <v>59</v>
      </c>
      <c r="B6" s="33"/>
      <c r="C6" s="33"/>
      <c r="D6" s="36"/>
      <c r="E6" s="36"/>
      <c r="F6" s="36"/>
    </row>
    <row r="7" spans="1:6">
      <c r="A7" s="33"/>
      <c r="B7" s="33" t="s">
        <v>52</v>
      </c>
      <c r="C7" s="33"/>
      <c r="D7" s="36"/>
      <c r="E7" s="36"/>
      <c r="F7" s="36"/>
    </row>
    <row r="8" spans="1:6">
      <c r="A8" s="33"/>
      <c r="B8" s="33"/>
      <c r="C8" s="33" t="s">
        <v>63</v>
      </c>
      <c r="D8" s="36">
        <v>27</v>
      </c>
      <c r="E8" s="36">
        <v>21</v>
      </c>
      <c r="F8" s="36">
        <v>27</v>
      </c>
    </row>
    <row r="9" spans="1:6">
      <c r="A9" s="33"/>
      <c r="B9" s="33"/>
      <c r="C9" s="33" t="s">
        <v>68</v>
      </c>
      <c r="D9" s="36">
        <v>837000</v>
      </c>
      <c r="E9" s="36">
        <v>417900</v>
      </c>
      <c r="F9" s="36">
        <v>837000</v>
      </c>
    </row>
    <row r="10" spans="1:6">
      <c r="A10" s="33" t="s">
        <v>64</v>
      </c>
      <c r="B10" s="33"/>
      <c r="C10" s="33"/>
      <c r="D10" s="36">
        <v>27</v>
      </c>
      <c r="E10" s="36">
        <v>21</v>
      </c>
      <c r="F10" s="36">
        <v>27</v>
      </c>
    </row>
    <row r="11" spans="1:6">
      <c r="A11" s="33" t="s">
        <v>69</v>
      </c>
      <c r="B11" s="33"/>
      <c r="C11" s="33"/>
      <c r="D11" s="36">
        <v>837000</v>
      </c>
      <c r="E11" s="36">
        <v>417900</v>
      </c>
      <c r="F11" s="36">
        <v>837000</v>
      </c>
    </row>
    <row r="12" spans="1:6">
      <c r="A12" s="33" t="s">
        <v>73</v>
      </c>
      <c r="B12" s="33"/>
      <c r="C12" s="33"/>
      <c r="D12" s="36">
        <v>27</v>
      </c>
      <c r="E12" s="36">
        <v>21</v>
      </c>
      <c r="F12" s="36">
        <v>21</v>
      </c>
    </row>
    <row r="13" spans="1:6">
      <c r="A13" s="33" t="s">
        <v>74</v>
      </c>
      <c r="B13" s="33"/>
      <c r="C13" s="33"/>
      <c r="D13" s="36">
        <v>837000</v>
      </c>
      <c r="E13" s="36">
        <v>417900</v>
      </c>
      <c r="F13" s="36">
        <v>417900</v>
      </c>
    </row>
    <row r="14" spans="1:6">
      <c r="A14" s="33" t="s">
        <v>60</v>
      </c>
      <c r="B14" s="33"/>
      <c r="C14" s="33"/>
      <c r="D14" s="36"/>
      <c r="E14" s="36"/>
      <c r="F14" s="36"/>
    </row>
    <row r="15" spans="1:6">
      <c r="A15" s="33"/>
      <c r="B15" s="33" t="s">
        <v>53</v>
      </c>
      <c r="C15" s="33"/>
      <c r="D15" s="36"/>
      <c r="E15" s="36"/>
      <c r="F15" s="36"/>
    </row>
    <row r="16" spans="1:6">
      <c r="A16" s="33"/>
      <c r="B16" s="33"/>
      <c r="C16" s="33" t="s">
        <v>63</v>
      </c>
      <c r="D16" s="36">
        <v>6</v>
      </c>
      <c r="E16" s="36">
        <v>19</v>
      </c>
      <c r="F16" s="36">
        <v>19</v>
      </c>
    </row>
    <row r="17" spans="1:6">
      <c r="A17" s="33"/>
      <c r="B17" s="33"/>
      <c r="C17" s="33" t="s">
        <v>68</v>
      </c>
      <c r="D17" s="36">
        <v>186000</v>
      </c>
      <c r="E17" s="36">
        <v>378100</v>
      </c>
      <c r="F17" s="36">
        <v>378100</v>
      </c>
    </row>
    <row r="18" spans="1:6">
      <c r="A18" s="33"/>
      <c r="B18" s="33" t="s">
        <v>54</v>
      </c>
      <c r="C18" s="33"/>
      <c r="D18" s="36"/>
      <c r="E18" s="36"/>
      <c r="F18" s="36"/>
    </row>
    <row r="19" spans="1:6">
      <c r="A19" s="33"/>
      <c r="B19" s="33"/>
      <c r="C19" s="33" t="s">
        <v>63</v>
      </c>
      <c r="D19" s="36">
        <v>21</v>
      </c>
      <c r="E19" s="36" t="s">
        <v>62</v>
      </c>
      <c r="F19" s="36">
        <v>21</v>
      </c>
    </row>
    <row r="20" spans="1:6">
      <c r="A20" s="33"/>
      <c r="B20" s="33"/>
      <c r="C20" s="33" t="s">
        <v>68</v>
      </c>
      <c r="D20" s="36">
        <v>651000</v>
      </c>
      <c r="E20" s="36" t="s">
        <v>62</v>
      </c>
      <c r="F20" s="36">
        <v>651000</v>
      </c>
    </row>
    <row r="21" spans="1:6">
      <c r="A21" s="33"/>
      <c r="B21" s="33" t="s">
        <v>55</v>
      </c>
      <c r="C21" s="33"/>
      <c r="D21" s="36"/>
      <c r="E21" s="36"/>
      <c r="F21" s="36"/>
    </row>
    <row r="22" spans="1:6">
      <c r="A22" s="33"/>
      <c r="B22" s="33"/>
      <c r="C22" s="33" t="s">
        <v>63</v>
      </c>
      <c r="D22" s="36" t="s">
        <v>62</v>
      </c>
      <c r="E22" s="36">
        <v>9</v>
      </c>
      <c r="F22" s="36">
        <v>9</v>
      </c>
    </row>
    <row r="23" spans="1:6">
      <c r="A23" s="33"/>
      <c r="B23" s="33"/>
      <c r="C23" s="33" t="s">
        <v>68</v>
      </c>
      <c r="D23" s="36" t="s">
        <v>62</v>
      </c>
      <c r="E23" s="36">
        <v>179100</v>
      </c>
      <c r="F23" s="36">
        <v>179100</v>
      </c>
    </row>
    <row r="24" spans="1:6">
      <c r="A24" s="33" t="s">
        <v>65</v>
      </c>
      <c r="B24" s="33"/>
      <c r="C24" s="33"/>
      <c r="D24" s="36">
        <v>21</v>
      </c>
      <c r="E24" s="36">
        <v>19</v>
      </c>
      <c r="F24" s="36">
        <v>21</v>
      </c>
    </row>
    <row r="25" spans="1:6">
      <c r="A25" s="33" t="s">
        <v>70</v>
      </c>
      <c r="B25" s="33"/>
      <c r="C25" s="33"/>
      <c r="D25" s="36">
        <v>651000</v>
      </c>
      <c r="E25" s="36">
        <v>378100</v>
      </c>
      <c r="F25" s="36">
        <v>651000</v>
      </c>
    </row>
    <row r="26" spans="1:6">
      <c r="A26" s="33" t="s">
        <v>75</v>
      </c>
      <c r="B26" s="33"/>
      <c r="C26" s="33"/>
      <c r="D26" s="36">
        <v>2</v>
      </c>
      <c r="E26" s="36">
        <v>9</v>
      </c>
      <c r="F26" s="36">
        <v>2</v>
      </c>
    </row>
    <row r="27" spans="1:6">
      <c r="A27" s="33" t="s">
        <v>76</v>
      </c>
      <c r="B27" s="33"/>
      <c r="C27" s="33"/>
      <c r="D27" s="36">
        <v>62000</v>
      </c>
      <c r="E27" s="36">
        <v>179100</v>
      </c>
      <c r="F27" s="36">
        <v>62000</v>
      </c>
    </row>
    <row r="28" spans="1:6">
      <c r="A28" s="33" t="s">
        <v>61</v>
      </c>
      <c r="B28" s="33"/>
      <c r="C28" s="33"/>
      <c r="D28" s="36"/>
      <c r="E28" s="36"/>
      <c r="F28" s="36"/>
    </row>
    <row r="29" spans="1:6">
      <c r="A29" s="33"/>
      <c r="B29" s="33" t="s">
        <v>56</v>
      </c>
      <c r="C29" s="33"/>
      <c r="D29" s="36"/>
      <c r="E29" s="36"/>
      <c r="F29" s="36"/>
    </row>
    <row r="30" spans="1:6">
      <c r="A30" s="33"/>
      <c r="B30" s="33"/>
      <c r="C30" s="33" t="s">
        <v>63</v>
      </c>
      <c r="D30" s="36" t="s">
        <v>62</v>
      </c>
      <c r="E30" s="36">
        <v>5</v>
      </c>
      <c r="F30" s="36">
        <v>5</v>
      </c>
    </row>
    <row r="31" spans="1:6">
      <c r="A31" s="33"/>
      <c r="B31" s="33"/>
      <c r="C31" s="33" t="s">
        <v>68</v>
      </c>
      <c r="D31" s="36" t="s">
        <v>62</v>
      </c>
      <c r="E31" s="36">
        <v>99500</v>
      </c>
      <c r="F31" s="36">
        <v>99500</v>
      </c>
    </row>
    <row r="32" spans="1:6">
      <c r="A32" s="33" t="s">
        <v>66</v>
      </c>
      <c r="B32" s="33"/>
      <c r="C32" s="33"/>
      <c r="D32" s="36" t="s">
        <v>62</v>
      </c>
      <c r="E32" s="36">
        <v>5</v>
      </c>
      <c r="F32" s="36">
        <v>5</v>
      </c>
    </row>
    <row r="33" spans="1:6">
      <c r="A33" s="33" t="s">
        <v>71</v>
      </c>
      <c r="B33" s="33"/>
      <c r="C33" s="33"/>
      <c r="D33" s="36" t="s">
        <v>62</v>
      </c>
      <c r="E33" s="36">
        <v>99500</v>
      </c>
      <c r="F33" s="36">
        <v>99500</v>
      </c>
    </row>
    <row r="34" spans="1:6">
      <c r="A34" s="33" t="s">
        <v>77</v>
      </c>
      <c r="B34" s="33"/>
      <c r="C34" s="33"/>
      <c r="D34" s="36" t="s">
        <v>62</v>
      </c>
      <c r="E34" s="36">
        <v>5</v>
      </c>
      <c r="F34" s="36">
        <v>5</v>
      </c>
    </row>
    <row r="35" spans="1:6">
      <c r="A35" s="33" t="s">
        <v>78</v>
      </c>
      <c r="B35" s="33"/>
      <c r="C35" s="33"/>
      <c r="D35" s="36" t="s">
        <v>62</v>
      </c>
      <c r="E35" s="36">
        <v>99500</v>
      </c>
      <c r="F35" s="36">
        <v>99500</v>
      </c>
    </row>
    <row r="36" spans="1:6">
      <c r="A36" s="33" t="s">
        <v>67</v>
      </c>
      <c r="B36" s="33"/>
      <c r="C36" s="33"/>
      <c r="D36" s="36">
        <v>27</v>
      </c>
      <c r="E36" s="36">
        <v>21</v>
      </c>
      <c r="F36" s="36">
        <v>27</v>
      </c>
    </row>
    <row r="37" spans="1:6">
      <c r="A37" s="33" t="s">
        <v>72</v>
      </c>
      <c r="B37" s="33"/>
      <c r="C37" s="33"/>
      <c r="D37" s="36">
        <v>837000</v>
      </c>
      <c r="E37" s="36">
        <v>417900</v>
      </c>
      <c r="F37" s="36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J3" sqref="J3"/>
    </sheetView>
  </sheetViews>
  <sheetFormatPr defaultRowHeight="17"/>
  <cols>
    <col min="1" max="1" width="2.25" customWidth="1"/>
    <col min="2" max="2" width="13.58203125" customWidth="1"/>
    <col min="4" max="4" width="12" customWidth="1"/>
    <col min="6" max="6" width="10" customWidth="1"/>
    <col min="7" max="7" width="10.8320312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80</v>
      </c>
      <c r="J3" s="3" t="s">
        <v>81</v>
      </c>
      <c r="K3" s="3" t="s">
        <v>49</v>
      </c>
    </row>
    <row r="4" spans="2:11">
      <c r="B4" t="s">
        <v>13</v>
      </c>
      <c r="C4" t="s">
        <v>9</v>
      </c>
      <c r="D4" s="37">
        <v>43839</v>
      </c>
      <c r="E4" s="38">
        <v>16000</v>
      </c>
      <c r="F4">
        <v>5</v>
      </c>
      <c r="G4" s="38">
        <v>80000</v>
      </c>
      <c r="I4" s="10" t="s">
        <v>82</v>
      </c>
      <c r="J4" s="39">
        <v>1869000</v>
      </c>
      <c r="K4" s="10">
        <v>11.75</v>
      </c>
    </row>
    <row r="5" spans="2:11">
      <c r="B5" t="s">
        <v>12</v>
      </c>
      <c r="C5" t="s">
        <v>11</v>
      </c>
      <c r="D5" s="37">
        <v>43862</v>
      </c>
      <c r="E5" s="38">
        <v>31000</v>
      </c>
      <c r="F5">
        <v>27</v>
      </c>
      <c r="G5" s="38">
        <v>837000</v>
      </c>
      <c r="I5" s="10" t="s">
        <v>83</v>
      </c>
      <c r="J5" s="39">
        <v>2810600</v>
      </c>
      <c r="K5" s="10">
        <v>13.75</v>
      </c>
    </row>
    <row r="6" spans="2:11">
      <c r="B6" t="s">
        <v>18</v>
      </c>
      <c r="C6" t="s">
        <v>9</v>
      </c>
      <c r="D6" s="37">
        <v>43866</v>
      </c>
      <c r="E6" s="38">
        <v>21000</v>
      </c>
      <c r="F6">
        <v>15</v>
      </c>
      <c r="G6" s="38">
        <v>315000</v>
      </c>
      <c r="I6" s="10" t="s">
        <v>84</v>
      </c>
      <c r="J6" s="39">
        <v>405000</v>
      </c>
      <c r="K6" s="10">
        <v>9</v>
      </c>
    </row>
    <row r="7" spans="2:11">
      <c r="B7" t="s">
        <v>16</v>
      </c>
      <c r="C7" t="s">
        <v>11</v>
      </c>
      <c r="D7" s="37">
        <v>43873</v>
      </c>
      <c r="E7" s="38">
        <v>19900</v>
      </c>
      <c r="F7">
        <v>21</v>
      </c>
      <c r="G7" s="38">
        <v>417900</v>
      </c>
      <c r="I7" s="10" t="s">
        <v>85</v>
      </c>
      <c r="J7" s="39">
        <v>3377000</v>
      </c>
      <c r="K7" s="10">
        <v>13.833333333333334</v>
      </c>
    </row>
    <row r="8" spans="2:11">
      <c r="B8" t="s">
        <v>8</v>
      </c>
      <c r="C8" t="s">
        <v>7</v>
      </c>
      <c r="D8" s="37">
        <v>43914</v>
      </c>
      <c r="E8" s="38">
        <v>15000</v>
      </c>
      <c r="F8">
        <v>5</v>
      </c>
      <c r="G8" s="38">
        <v>75000</v>
      </c>
    </row>
    <row r="9" spans="2:11">
      <c r="B9" t="s">
        <v>12</v>
      </c>
      <c r="C9" t="s">
        <v>11</v>
      </c>
      <c r="D9" s="37">
        <v>43923</v>
      </c>
      <c r="E9" s="38">
        <v>31000</v>
      </c>
      <c r="F9">
        <v>6</v>
      </c>
      <c r="G9" s="38">
        <v>186000</v>
      </c>
    </row>
    <row r="10" spans="2:11">
      <c r="B10" t="s">
        <v>13</v>
      </c>
      <c r="C10" t="s">
        <v>9</v>
      </c>
      <c r="D10" s="37">
        <v>43926</v>
      </c>
      <c r="E10" s="38">
        <v>16000</v>
      </c>
      <c r="F10">
        <v>2</v>
      </c>
      <c r="G10" s="38">
        <v>32000</v>
      </c>
    </row>
    <row r="11" spans="2:11">
      <c r="B11" t="s">
        <v>16</v>
      </c>
      <c r="C11" t="s">
        <v>11</v>
      </c>
      <c r="D11" s="37">
        <v>43926</v>
      </c>
      <c r="E11" s="38">
        <v>19900</v>
      </c>
      <c r="F11">
        <v>19</v>
      </c>
      <c r="G11" s="38">
        <v>378100</v>
      </c>
    </row>
    <row r="12" spans="2:11">
      <c r="B12" t="s">
        <v>10</v>
      </c>
      <c r="C12" t="s">
        <v>9</v>
      </c>
      <c r="D12" s="37">
        <v>43928</v>
      </c>
      <c r="E12" s="38">
        <v>23000</v>
      </c>
      <c r="F12">
        <v>6</v>
      </c>
      <c r="G12" s="38">
        <v>138000</v>
      </c>
    </row>
    <row r="13" spans="2:11">
      <c r="B13" t="s">
        <v>10</v>
      </c>
      <c r="C13" t="s">
        <v>9</v>
      </c>
      <c r="D13" s="37">
        <v>43929</v>
      </c>
      <c r="E13" s="38">
        <v>23000</v>
      </c>
      <c r="F13">
        <v>32</v>
      </c>
      <c r="G13" s="38">
        <v>736000</v>
      </c>
    </row>
    <row r="14" spans="2:11">
      <c r="B14" t="s">
        <v>18</v>
      </c>
      <c r="C14" t="s">
        <v>9</v>
      </c>
      <c r="D14" s="37">
        <v>43954</v>
      </c>
      <c r="E14" s="38">
        <v>21000</v>
      </c>
      <c r="F14">
        <v>2</v>
      </c>
      <c r="G14" s="38">
        <v>42000</v>
      </c>
    </row>
    <row r="15" spans="2:11">
      <c r="B15" t="s">
        <v>12</v>
      </c>
      <c r="C15" t="s">
        <v>11</v>
      </c>
      <c r="D15" s="37">
        <v>43958</v>
      </c>
      <c r="E15" s="38">
        <v>31000</v>
      </c>
      <c r="F15">
        <v>21</v>
      </c>
      <c r="G15" s="38">
        <v>651000</v>
      </c>
    </row>
    <row r="16" spans="2:11">
      <c r="B16" t="s">
        <v>17</v>
      </c>
      <c r="C16" t="s">
        <v>14</v>
      </c>
      <c r="D16" s="37">
        <v>43959</v>
      </c>
      <c r="E16" s="38">
        <v>43000</v>
      </c>
      <c r="F16">
        <v>29</v>
      </c>
      <c r="G16" s="38">
        <v>1247000</v>
      </c>
    </row>
    <row r="17" spans="2:7">
      <c r="B17" t="s">
        <v>12</v>
      </c>
      <c r="C17" t="s">
        <v>11</v>
      </c>
      <c r="D17" s="37">
        <v>43962</v>
      </c>
      <c r="E17" s="38">
        <v>31000</v>
      </c>
      <c r="F17">
        <v>2</v>
      </c>
      <c r="G17" s="38">
        <v>62000</v>
      </c>
    </row>
    <row r="18" spans="2:7">
      <c r="B18" t="s">
        <v>15</v>
      </c>
      <c r="C18" t="s">
        <v>14</v>
      </c>
      <c r="D18" s="37">
        <v>43970</v>
      </c>
      <c r="E18" s="38">
        <v>35000</v>
      </c>
      <c r="F18">
        <v>11</v>
      </c>
      <c r="G18" s="38">
        <v>385000</v>
      </c>
    </row>
    <row r="19" spans="2:7">
      <c r="B19" t="s">
        <v>10</v>
      </c>
      <c r="C19" t="s">
        <v>9</v>
      </c>
      <c r="D19" s="37">
        <v>43984</v>
      </c>
      <c r="E19" s="38">
        <v>23000</v>
      </c>
      <c r="F19">
        <v>2</v>
      </c>
      <c r="G19" s="38">
        <v>46000</v>
      </c>
    </row>
    <row r="20" spans="2:7">
      <c r="B20" t="s">
        <v>17</v>
      </c>
      <c r="C20" t="s">
        <v>14</v>
      </c>
      <c r="D20" s="37">
        <v>43984</v>
      </c>
      <c r="E20" s="38">
        <v>43000</v>
      </c>
      <c r="F20">
        <v>26</v>
      </c>
      <c r="G20" s="38">
        <v>1118000</v>
      </c>
    </row>
    <row r="21" spans="2:7">
      <c r="B21" t="s">
        <v>15</v>
      </c>
      <c r="C21" t="s">
        <v>14</v>
      </c>
      <c r="D21" s="37">
        <v>43987</v>
      </c>
      <c r="E21" s="38">
        <v>35000</v>
      </c>
      <c r="F21">
        <v>10</v>
      </c>
      <c r="G21" s="38">
        <v>350000</v>
      </c>
    </row>
    <row r="22" spans="2:7">
      <c r="B22" t="s">
        <v>16</v>
      </c>
      <c r="C22" t="s">
        <v>11</v>
      </c>
      <c r="D22" s="37">
        <v>43990</v>
      </c>
      <c r="E22" s="38">
        <v>19900</v>
      </c>
      <c r="F22">
        <v>9</v>
      </c>
      <c r="G22" s="38">
        <v>179100</v>
      </c>
    </row>
    <row r="23" spans="2:7">
      <c r="B23" t="s">
        <v>8</v>
      </c>
      <c r="C23" t="s">
        <v>7</v>
      </c>
      <c r="D23" s="37">
        <v>43991</v>
      </c>
      <c r="E23" s="38">
        <v>15000</v>
      </c>
      <c r="F23">
        <v>3</v>
      </c>
      <c r="G23" s="38">
        <v>45000</v>
      </c>
    </row>
    <row r="24" spans="2:7">
      <c r="B24" t="s">
        <v>15</v>
      </c>
      <c r="C24" t="s">
        <v>14</v>
      </c>
      <c r="D24" s="37">
        <v>43991</v>
      </c>
      <c r="E24" s="38">
        <v>35000</v>
      </c>
      <c r="F24">
        <v>3</v>
      </c>
      <c r="G24" s="38">
        <v>105000</v>
      </c>
    </row>
    <row r="25" spans="2:7">
      <c r="B25" t="s">
        <v>13</v>
      </c>
      <c r="C25" t="s">
        <v>9</v>
      </c>
      <c r="D25" s="37">
        <v>44020</v>
      </c>
      <c r="E25" s="38">
        <v>16000</v>
      </c>
      <c r="F25">
        <v>30</v>
      </c>
      <c r="G25" s="38">
        <v>480000</v>
      </c>
    </row>
    <row r="26" spans="2:7">
      <c r="B26" t="s">
        <v>17</v>
      </c>
      <c r="C26" t="s">
        <v>14</v>
      </c>
      <c r="D26" s="37">
        <v>44023</v>
      </c>
      <c r="E26" s="38">
        <v>43000</v>
      </c>
      <c r="F26">
        <v>4</v>
      </c>
      <c r="G26" s="38">
        <v>172000</v>
      </c>
    </row>
    <row r="27" spans="2:7">
      <c r="B27" t="s">
        <v>8</v>
      </c>
      <c r="C27" t="s">
        <v>7</v>
      </c>
      <c r="D27" s="37">
        <v>44027</v>
      </c>
      <c r="E27" s="38">
        <v>15000</v>
      </c>
      <c r="F27">
        <v>19</v>
      </c>
      <c r="G27" s="38">
        <v>285000</v>
      </c>
    </row>
    <row r="28" spans="2:7">
      <c r="B28" t="s">
        <v>16</v>
      </c>
      <c r="C28" t="s">
        <v>11</v>
      </c>
      <c r="D28" s="37">
        <v>44057</v>
      </c>
      <c r="E28" s="38">
        <v>19900</v>
      </c>
      <c r="F28">
        <v>5</v>
      </c>
      <c r="G28" s="38">
        <v>99500</v>
      </c>
    </row>
  </sheetData>
  <dataConsolidate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I22" sqref="I22"/>
    </sheetView>
  </sheetViews>
  <sheetFormatPr defaultRowHeight="17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tabSelected="1" workbookViewId="0">
      <selection activeCell="E17" sqref="E17"/>
    </sheetView>
  </sheetViews>
  <sheetFormatPr defaultRowHeight="17"/>
  <cols>
    <col min="1" max="1" width="2.25" customWidth="1"/>
    <col min="2" max="2" width="13" bestFit="1" customWidth="1"/>
    <col min="3" max="3" width="8.33203125" customWidth="1"/>
    <col min="4" max="4" width="13" customWidth="1"/>
    <col min="5" max="5" width="13.08203125" customWidth="1"/>
  </cols>
  <sheetData>
    <row r="1" spans="1:5">
      <c r="A1" s="14"/>
      <c r="B1" s="14"/>
      <c r="C1" s="14"/>
      <c r="D1" s="14"/>
      <c r="E1" s="14"/>
    </row>
    <row r="2" spans="1:5" ht="17.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6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6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6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6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6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6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6">
        <v>59</v>
      </c>
      <c r="E10" s="18">
        <f t="shared" si="0"/>
        <v>944000</v>
      </c>
    </row>
    <row r="11" spans="1:5" ht="17.5" thickBot="1">
      <c r="A11" s="14"/>
      <c r="B11" s="11" t="s">
        <v>10</v>
      </c>
      <c r="C11" s="19">
        <v>23000</v>
      </c>
      <c r="D11" s="47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7"/>
  <cols>
    <col min="1" max="2" width="6.08203125" customWidth="1"/>
    <col min="3" max="3" width="11.08203125" bestFit="1" customWidth="1"/>
    <col min="4" max="4" width="13" bestFit="1" customWidth="1"/>
    <col min="9" max="9" width="11.8320312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857250</xdr:colOff>
                <xdr:row>2</xdr:row>
                <xdr:rowOff>107950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지연 박</cp:lastModifiedBy>
  <dcterms:created xsi:type="dcterms:W3CDTF">2023-08-09T00:13:15Z</dcterms:created>
  <dcterms:modified xsi:type="dcterms:W3CDTF">2025-09-10T13:44:55Z</dcterms:modified>
</cp:coreProperties>
</file>