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a\Desktop\시나공\2025_기출문제집_컴활1급실기_학습자료_241206 update\02 최신기출유형\04회\"/>
    </mc:Choice>
  </mc:AlternateContent>
  <xr:revisionPtr revIDLastSave="0" documentId="13_ncr:1_{B78DDF07-D4A8-4334-8E61-76957AF67C76}" xr6:coauthVersionLast="47" xr6:coauthVersionMax="47" xr10:uidLastSave="{00000000-0000-0000-0000-000000000000}"/>
  <bookViews>
    <workbookView xWindow="-120" yWindow="-120" windowWidth="24240" windowHeight="13140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'기본작업-1'!$A$2:$F$28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4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3" l="1"/>
  <c r="B4" i="3"/>
  <c r="B5" i="3"/>
  <c r="B6" i="3"/>
  <c r="B7" i="3"/>
  <c r="B8" i="3"/>
  <c r="B9" i="3"/>
  <c r="B10" i="3"/>
  <c r="B3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D11" i="3"/>
  <c r="A31" i="1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H16" i="3" a="1"/>
  <c r="H18" i="3" a="1"/>
  <c r="H20" i="3" a="1"/>
  <c r="H22" i="3" a="1"/>
  <c r="H24" i="3" a="1"/>
  <c r="H26" i="3" a="1"/>
  <c r="H28" i="3" a="1"/>
  <c r="H30" i="3" a="1"/>
  <c r="H32" i="3" a="1"/>
  <c r="H34" i="3" a="1"/>
  <c r="H36" i="3" a="1"/>
  <c r="H38" i="3" a="1"/>
  <c r="H40" i="3" a="1"/>
  <c r="H31" i="3" a="1"/>
  <c r="H35" i="3" a="1"/>
  <c r="H39" i="3" a="1"/>
  <c r="H17" i="3" a="1"/>
  <c r="H19" i="3" a="1"/>
  <c r="H21" i="3" a="1"/>
  <c r="H23" i="3" a="1"/>
  <c r="H25" i="3" a="1"/>
  <c r="H27" i="3" a="1"/>
  <c r="H29" i="3" a="1"/>
  <c r="H33" i="3" a="1"/>
  <c r="H37" i="3" a="1"/>
  <c r="H15" i="3" a="1"/>
  <c r="H37" i="3" l="1"/>
  <c r="H33" i="3"/>
  <c r="H29" i="3"/>
  <c r="H27" i="3"/>
  <c r="H25" i="3"/>
  <c r="H23" i="3"/>
  <c r="H21" i="3"/>
  <c r="H19" i="3"/>
  <c r="H17" i="3"/>
  <c r="H39" i="3"/>
  <c r="H35" i="3"/>
  <c r="H31" i="3"/>
  <c r="H40" i="3"/>
  <c r="H38" i="3"/>
  <c r="H36" i="3"/>
  <c r="H34" i="3"/>
  <c r="H32" i="3"/>
  <c r="H30" i="3"/>
  <c r="H28" i="3"/>
  <c r="H26" i="3"/>
  <c r="H24" i="3"/>
  <c r="H22" i="3"/>
  <c r="H20" i="3"/>
  <c r="H18" i="3"/>
  <c r="H16" i="3"/>
  <c r="H1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D1979C4-EB31-4138-820F-D0DF82298CE9}" sourceFile="C:\Users\a\Desktop\시나공\2025_기출문제집_컴활1급실기_학습자료_241206 update\02 최신기출유형\04회\공연관리.accdb" keepAlive="1" name="공연관리" type="5" refreshedVersion="8" background="1">
    <dbPr connection="Provider=Microsoft.ACE.OLEDB.12.0;User ID=Admin;Data Source=C:\Users\a\Desktop\시나공\2025_기출문제집_컴활1급실기_학습자료_241206 update\02 최신기출유형\04회\공연관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공연예약" commandType="3"/>
  </connection>
  <connection id="2" xr16:uid="{F82F7729-EE8B-40A0-9704-14C31D0C72E5}" sourceFile="C:\Users\a\Desktop\시나공\2025_기출문제집_컴활1급실기_학습자료_241206 update\02 최신기출유형\04회\공연관리.accdb" keepAlive="1" name="공연관리1" type="5" refreshedVersion="8" background="1">
    <dbPr connection="Provider=Microsoft.ACE.OLEDB.12.0;User ID=Admin;Data Source=C:\Users\a\Desktop\시나공\2025_기출문제집_컴활1급실기_학습자료_241206 update\02 최신기출유형\04회\공연관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공연예약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<sst xmlns="http://schemas.openxmlformats.org/spreadsheetml/2006/main" count="338" uniqueCount="75">
  <si>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</si>
  <si>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</si>
  <si>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</si>
  <si>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</si>
  <si>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</si>
  <si>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</si>
  <si>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</si>
  <si>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</si>
  <si>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</si>
  <si>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</si>
  <si>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</si>
  <si>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</si>
  <si>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</si>
  <si>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</si>
  <si>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</si>
  <si>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</si>
  <si>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</si>
  <si>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</si>
  <si>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</si>
  <si>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</si>
  <si>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</si>
  <si>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</si>
  <si>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</si>
  <si>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</si>
  <si>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</si>
  <si>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</si>
  <si>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</si>
  <si>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</si>
  <si>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</si>
  <si>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</si>
  <si>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</si>
  <si>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</si>
  <si>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</si>
  <si>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</si>
  <si>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</si>
  <si>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</si>
  <si>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</si>
  <si>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</si>
  <si>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</si>
  <si>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</si>
  <si>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</si>
  <si>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</si>
  <si>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</si>
  <si>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</si>
  <si>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</si>
  <si>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[표2]</t>
    <phoneticPr fontId="1" type="noConversion"/>
  </si>
  <si>
    <t>조건</t>
    <phoneticPr fontId="1" type="noConversion"/>
  </si>
  <si>
    <t>총합계</t>
  </si>
  <si>
    <t>2월</t>
  </si>
  <si>
    <t>4월</t>
  </si>
  <si>
    <t>5월</t>
  </si>
  <si>
    <t>6월</t>
  </si>
  <si>
    <t>8월</t>
  </si>
  <si>
    <t>최대 : 예매수량</t>
  </si>
  <si>
    <t>최대 : 총금액</t>
  </si>
  <si>
    <t>전체 최대 : 예매수량</t>
  </si>
  <si>
    <t>전체 최대 : 총금액</t>
  </si>
  <si>
    <t>개월(예매일자)</t>
  </si>
  <si>
    <t>값</t>
  </si>
  <si>
    <t>***</t>
  </si>
  <si>
    <t>1사분기</t>
  </si>
  <si>
    <t>2사분기</t>
  </si>
  <si>
    <t>3사분기</t>
  </si>
  <si>
    <t>1사분기 최대 : 예매수량</t>
  </si>
  <si>
    <t>1사분기 최대 : 총금액</t>
  </si>
  <si>
    <t>2사분기 최대 : 예매수량</t>
  </si>
  <si>
    <t>2사분기 최대 : 총금액</t>
  </si>
  <si>
    <t>3사분기 최대 : 예매수량</t>
  </si>
  <si>
    <t>3사분기 최대 : 총금액</t>
  </si>
  <si>
    <t>구분</t>
    <phoneticPr fontId="1" type="noConversion"/>
  </si>
  <si>
    <t>총금액</t>
    <phoneticPr fontId="1" type="noConversion"/>
  </si>
  <si>
    <t>예매수량</t>
    <phoneticPr fontId="1" type="noConversion"/>
  </si>
  <si>
    <t>ss</t>
  </si>
  <si>
    <t>79,600원</t>
  </si>
  <si>
    <t>분기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</si>
</sst>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8" formatCode="[Red][&gt;=100]&quot;[대강당]&quot;* 0;[&gt;=70]&quot;[중강당]&quot;* 0;&quot;[소강당]&quot;* 0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0" xfId="0" pivotButton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0" xfId="0" applyNumberFormat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3" fontId="0" fillId="0" borderId="1" xfId="0" applyNumberFormat="1" applyBorder="1">
      <alignment vertical="center"/>
    </xf>
    <xf numFmtId="178" fontId="0" fillId="0" borderId="1" xfId="0" applyNumberFormat="1" applyBorder="1">
      <alignment vertical="center"/>
    </xf>
    <xf numFmtId="178" fontId="0" fillId="0" borderId="8" xfId="0" applyNumberFormat="1" applyBorder="1">
      <alignment vertical="center"/>
    </xf>
    <xf numFmtId="178" fontId="0" fillId="0" borderId="0" xfId="0" applyNumberFormat="1">
      <alignment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 dpi="0" rotWithShape="1">
              <a:blip xmlns:r="http://schemas.openxmlformats.org/officeDocument/2006/relationships" r:embed="rId3"/>
              <a:srcRect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12월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E7-4D37-9E13-90D9F63F2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4</xdr:col>
      <xdr:colOff>0</xdr:colOff>
      <xdr:row>14</xdr:row>
      <xdr:rowOff>0</xdr:rowOff>
    </xdr:to>
    <xdr:sp macro="[0]!서식적용" textlink="">
      <xdr:nvSpPr>
        <xdr:cNvPr id="2" name="육각형 1">
          <a:extLst>
            <a:ext uri="{FF2B5EF4-FFF2-40B4-BE49-F238E27FC236}">
              <a16:creationId xmlns:a16="http://schemas.microsoft.com/office/drawing/2014/main" id="{38D687C2-FE36-BC8E-7C40-54DF8F7E3EFB}"/>
            </a:ext>
          </a:extLst>
        </xdr:cNvPr>
        <xdr:cNvSpPr/>
      </xdr:nvSpPr>
      <xdr:spPr>
        <a:xfrm>
          <a:off x="1800225" y="2533650"/>
          <a:ext cx="990600" cy="41910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4</xdr:col>
      <xdr:colOff>0</xdr:colOff>
      <xdr:row>12</xdr:row>
      <xdr:rowOff>38100</xdr:rowOff>
    </xdr:from>
    <xdr:to>
      <xdr:col>5</xdr:col>
      <xdr:colOff>0</xdr:colOff>
      <xdr:row>14</xdr:row>
      <xdr:rowOff>38100</xdr:rowOff>
    </xdr:to>
    <xdr:sp macro="[0]!서식해제" textlink="">
      <xdr:nvSpPr>
        <xdr:cNvPr id="3" name="육각형 2">
          <a:extLst>
            <a:ext uri="{FF2B5EF4-FFF2-40B4-BE49-F238E27FC236}">
              <a16:creationId xmlns:a16="http://schemas.microsoft.com/office/drawing/2014/main" id="{1FCF6171-EC8F-BEA0-DAFE-6D8D09F4B5A5}"/>
            </a:ext>
          </a:extLst>
        </xdr:cNvPr>
        <xdr:cNvSpPr/>
      </xdr:nvSpPr>
      <xdr:spPr>
        <a:xfrm>
          <a:off x="2790825" y="2571750"/>
          <a:ext cx="1000125" cy="41910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</xdr:row>
          <xdr:rowOff>19050</xdr:rowOff>
        </xdr:from>
        <xdr:to>
          <xdr:col>8</xdr:col>
          <xdr:colOff>828675</xdr:colOff>
          <xdr:row>2</xdr:row>
          <xdr:rowOff>114300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" refreshedDate="45813.929567129628" backgroundQuery="1" createdVersion="8" refreshedVersion="8" minRefreshableVersion="3" recordCount="26" xr:uid="{4B503306-CBDC-4B45-B53E-D94A30DFEAE7}">
  <cacheSource type="external" connectionId="2"/>
  <cacheFields count="9">
    <cacheField name="예약번호" numFmtId="0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>
      <sharedItems count="4">
        <s v="콘서트"/>
        <s v="무용"/>
        <s v="가족극"/>
        <s v="뮤지컬"/>
      </sharedItems>
    </cacheField>
    <cacheField name="가격" numFmtId="0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8"/>
    </cacheField>
    <cacheField name="예매수량" numFmtId="0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F27A7AA-FB58-4F91-B736-047692954113}" name="피벗 테이블3" cacheId="42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mergeItem="1" createdVersion="8" indent="0" compact="0" outline="1" outlineData="1" compactData="0" multipleFieldFilters="0" fieldListSortAscending="1">
  <location ref="A4:F31" firstHeaderRow="1" firstDataRow="2" firstDataCol="3" rowPageCount="1" colPageCount="1"/>
  <pivotFields count="9">
    <pivotField compact="0" subtotalTop="0" showAll="0"/>
    <pivotField axis="axisCol" compact="0" subtotalTop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ubtotalTop="0" showAll="0">
      <items count="5">
        <item x="2"/>
        <item x="1"/>
        <item x="3"/>
        <item x="0"/>
        <item t="default"/>
      </items>
    </pivotField>
    <pivotField compact="0" subtotalTop="0" showAll="0"/>
    <pivotField compact="0" subtotalTop="0"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ame="분기" axis="axisRow" compact="0" subtotalTop="0" showAll="0">
      <items count="7">
        <item x="0"/>
        <item x="1"/>
        <item x="2"/>
        <item x="3"/>
        <item x="4"/>
        <item x="5"/>
        <item t="default"/>
      </items>
    </pivotField>
  </pivotFields>
  <rowFields count="3">
    <field x="8"/>
    <field x="7"/>
    <field x="-2"/>
  </rowFields>
  <rowItems count="26">
    <i>
      <x v="1"/>
    </i>
    <i r="1">
      <x v="2"/>
    </i>
    <i r="2">
      <x/>
    </i>
    <i r="2" i="1">
      <x v="1"/>
    </i>
    <i t="default">
      <x v="1"/>
    </i>
    <i t="default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default">
      <x v="2"/>
    </i>
    <i t="default" i="1">
      <x v="2"/>
    </i>
    <i>
      <x v="3"/>
    </i>
    <i r="1">
      <x v="8"/>
    </i>
    <i r="2">
      <x/>
    </i>
    <i r="2" i="1">
      <x v="1"/>
    </i>
    <i t="default">
      <x v="3"/>
    </i>
    <i t="default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item="2" hier="-1"/>
  </pageFields>
  <dataFields count="2">
    <dataField name="최대 : 예매수량" fld="5" subtotal="max" baseField="7" baseItem="2" numFmtId="41"/>
    <dataField name="최대 : 총금액" fld="6" subtotal="max" baseField="7" baseItem="2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38"/>
  <sheetViews>
    <sheetView workbookViewId="0">
      <selection activeCell="A3" sqref="A3:F28"/>
    </sheetView>
  </sheetViews>
  <sheetFormatPr defaultRowHeight="16.5"/>
  <cols>
    <col min="1" max="1" width="12.625" customWidth="1"/>
    <col min="3" max="3" width="13" bestFit="1" customWidth="1"/>
    <col min="6" max="6" width="10.87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46</v>
      </c>
    </row>
    <row r="31" spans="1:6">
      <c r="A31" t="b">
        <f>AND(DAY(A3)&gt;=20,E3&gt;=AVERAGE($E$3:$E$28))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OR(WEEKDAY($A3,2)=3,WEEKDAY($A3,2)=5)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workbookViewId="0">
      <selection activeCell="H10" sqref="H10"/>
    </sheetView>
  </sheetViews>
  <sheetFormatPr defaultRowHeight="16.5"/>
  <cols>
    <col min="1" max="1" width="9" style="29"/>
    <col min="2" max="2" width="14.75" style="29" customWidth="1"/>
    <col min="3" max="3" width="9" style="29"/>
    <col min="4" max="4" width="17" style="29" customWidth="1"/>
    <col min="5" max="5" width="10.75" style="29" customWidth="1"/>
    <col min="6" max="16384" width="9" style="29"/>
  </cols>
  <sheetData>
    <row r="2" spans="2:5" ht="17.25" thickBot="1">
      <c r="B2" s="29" t="s">
        <v>0</v>
      </c>
    </row>
    <row r="3" spans="2:5">
      <c r="B3" s="32" t="s">
        <v>3</v>
      </c>
      <c r="C3" s="33" t="s">
        <v>4</v>
      </c>
      <c r="D3" s="33" t="s">
        <v>19</v>
      </c>
      <c r="E3" s="34" t="s">
        <v>6</v>
      </c>
    </row>
    <row r="4" spans="2:5">
      <c r="B4" s="35" t="s">
        <v>17</v>
      </c>
      <c r="C4" s="36">
        <v>43000</v>
      </c>
      <c r="D4" s="36">
        <v>59</v>
      </c>
      <c r="E4" s="30">
        <f t="shared" ref="E4:E11" si="0">C4*D4</f>
        <v>2537000</v>
      </c>
    </row>
    <row r="5" spans="2:5">
      <c r="B5" s="35" t="s">
        <v>12</v>
      </c>
      <c r="C5" s="36">
        <v>31000</v>
      </c>
      <c r="D5" s="36">
        <v>56</v>
      </c>
      <c r="E5" s="30">
        <f t="shared" si="0"/>
        <v>1736000</v>
      </c>
    </row>
    <row r="6" spans="2:5">
      <c r="B6" s="35" t="s">
        <v>16</v>
      </c>
      <c r="C6" s="36">
        <v>19900</v>
      </c>
      <c r="D6" s="36">
        <v>54</v>
      </c>
      <c r="E6" s="30">
        <f t="shared" si="0"/>
        <v>1074600</v>
      </c>
    </row>
    <row r="7" spans="2:5">
      <c r="B7" s="35" t="s">
        <v>10</v>
      </c>
      <c r="C7" s="36">
        <v>23000</v>
      </c>
      <c r="D7" s="36">
        <v>40</v>
      </c>
      <c r="E7" s="30">
        <f t="shared" si="0"/>
        <v>920000</v>
      </c>
    </row>
    <row r="8" spans="2:5">
      <c r="B8" s="35" t="s">
        <v>13</v>
      </c>
      <c r="C8" s="36">
        <v>16000</v>
      </c>
      <c r="D8" s="36">
        <v>37</v>
      </c>
      <c r="E8" s="30">
        <f t="shared" si="0"/>
        <v>592000</v>
      </c>
    </row>
    <row r="9" spans="2:5">
      <c r="B9" s="35" t="s">
        <v>15</v>
      </c>
      <c r="C9" s="36">
        <v>35000</v>
      </c>
      <c r="D9" s="36">
        <v>27</v>
      </c>
      <c r="E9" s="30">
        <f t="shared" si="0"/>
        <v>945000</v>
      </c>
    </row>
    <row r="10" spans="2:5">
      <c r="B10" s="35" t="s">
        <v>8</v>
      </c>
      <c r="C10" s="36">
        <v>15000</v>
      </c>
      <c r="D10" s="36">
        <v>27</v>
      </c>
      <c r="E10" s="30">
        <f t="shared" si="0"/>
        <v>405000</v>
      </c>
    </row>
    <row r="11" spans="2:5" ht="17.25" thickBot="1">
      <c r="B11" s="37" t="s">
        <v>18</v>
      </c>
      <c r="C11" s="38">
        <v>21000</v>
      </c>
      <c r="D11" s="38">
        <v>17</v>
      </c>
      <c r="E11" s="31">
        <f t="shared" si="0"/>
        <v>357000</v>
      </c>
    </row>
  </sheetData>
  <sheetProtection sheet="1" objects="1" scenarios="1" formatRows="0" insertColumns="0"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tabSelected="1" workbookViewId="0">
      <selection activeCell="D9" sqref="D9"/>
    </sheetView>
  </sheetViews>
  <sheetFormatPr defaultRowHeight="16.5"/>
  <cols>
    <col min="1" max="1" width="14.5" customWidth="1"/>
    <col min="2" max="2" width="12.375" bestFit="1" customWidth="1"/>
    <col min="3" max="3" width="14.25" customWidth="1"/>
    <col min="4" max="4" width="14.75" customWidth="1"/>
    <col min="5" max="5" width="17.625" customWidth="1"/>
    <col min="6" max="6" width="17.375" customWidth="1"/>
    <col min="7" max="7" width="12.75" customWidth="1"/>
    <col min="8" max="8" width="9.87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2" t="s">
        <v>22</v>
      </c>
      <c r="D2" s="3" t="s">
        <v>23</v>
      </c>
      <c r="E2" s="12" t="s">
        <v>24</v>
      </c>
    </row>
    <row r="3" spans="1:8">
      <c r="A3" s="3" t="s">
        <v>15</v>
      </c>
      <c r="B3" s="13">
        <f>AVERAGEIFS($F$15:$F$40,$A$15:$A$40,A3,E15:E40,"&gt;=5")</f>
        <v>367500</v>
      </c>
      <c r="D3" s="3">
        <v>4</v>
      </c>
      <c r="E3" s="10"/>
    </row>
    <row r="4" spans="1:8">
      <c r="A4" s="3" t="s">
        <v>16</v>
      </c>
      <c r="B4" s="13">
        <f t="shared" ref="B4:B10" si="0">AVERAGEIFS($F$15:$F$40,$A$15:$A$40,A4,E16:E41,"&gt;=5")</f>
        <v>268650</v>
      </c>
      <c r="D4" s="3">
        <v>5</v>
      </c>
      <c r="E4" s="10"/>
    </row>
    <row r="5" spans="1:8">
      <c r="A5" s="3" t="s">
        <v>17</v>
      </c>
      <c r="B5" s="13">
        <f t="shared" si="0"/>
        <v>1182500</v>
      </c>
      <c r="D5" s="3">
        <v>6</v>
      </c>
      <c r="E5" s="10"/>
    </row>
    <row r="6" spans="1:8">
      <c r="A6" s="3" t="s">
        <v>18</v>
      </c>
      <c r="B6" s="13">
        <f t="shared" si="0"/>
        <v>42000</v>
      </c>
    </row>
    <row r="7" spans="1:8">
      <c r="A7" s="3" t="s">
        <v>8</v>
      </c>
      <c r="B7" s="13">
        <f t="shared" si="0"/>
        <v>285000</v>
      </c>
      <c r="D7" s="23" t="s">
        <v>25</v>
      </c>
      <c r="E7" s="24"/>
      <c r="F7" s="25"/>
    </row>
    <row r="8" spans="1:8">
      <c r="A8" s="3" t="s">
        <v>10</v>
      </c>
      <c r="B8" s="13">
        <f t="shared" si="0"/>
        <v>437000</v>
      </c>
      <c r="D8" s="26" t="str">
        <f>TEXT(DCOUNTA($A$14:$F$40,E14,D10:D11),"0개")</f>
        <v>4개</v>
      </c>
      <c r="E8" s="27"/>
      <c r="F8" s="28"/>
    </row>
    <row r="9" spans="1:8">
      <c r="A9" s="3" t="s">
        <v>12</v>
      </c>
      <c r="B9" s="13">
        <f t="shared" si="0"/>
        <v>449500</v>
      </c>
    </row>
    <row r="10" spans="1:8">
      <c r="A10" s="3" t="s">
        <v>13</v>
      </c>
      <c r="B10" s="13">
        <f t="shared" si="0"/>
        <v>480000</v>
      </c>
      <c r="D10" s="14" t="s">
        <v>46</v>
      </c>
      <c r="E10" s="14"/>
    </row>
    <row r="11" spans="1:8">
      <c r="D11" s="14" t="b">
        <f>AND(D15&gt;=30000,E15&gt;=20)</f>
        <v>0</v>
      </c>
      <c r="E11" s="14"/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5" t="str">
        <f>IF(LEFT(B15,1)="M","뮤지컬",IF(LEFT(B15,1)="C","콘서트","그외"))</f>
        <v>콘서트</v>
      </c>
      <c r="H15" s="16" t="str" cm="1">
        <f t="array" ref="H15">fn할인액(B15,F15)</f>
        <v/>
      </c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5" t="str">
        <f t="shared" ref="G16:G40" si="2">IF(LEFT(B16,1)="M","뮤지컬",IF(LEFT(B16,1)="C","콘서트","그외"))&amp;"("&amp;COUNTIF($B$15:$B$40,IF(LEFT(B16,1)="M","뮤지컬",IF(LEFT(B16,1)="C","콘서트","그외"))&amp;")")</f>
        <v>뮤지컬(0</v>
      </c>
      <c r="H16" s="16" cm="1">
        <f t="array" ref="H16">fn할인액(B16,F16)</f>
        <v>56715</v>
      </c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5" t="str">
        <f t="shared" si="2"/>
        <v>콘서트(0</v>
      </c>
      <c r="H17" s="16" cm="1">
        <f t="array" ref="H17">fn할인액(B17,F17)</f>
        <v>124700</v>
      </c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5" t="str">
        <f t="shared" si="2"/>
        <v>그외(0</v>
      </c>
      <c r="H18" s="16" t="str" cm="1">
        <f t="array" ref="H18">fn할인액(B18,F18)</f>
        <v/>
      </c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5" t="str">
        <f t="shared" si="2"/>
        <v>그외(0</v>
      </c>
      <c r="H19" s="16" t="str" cm="1">
        <f t="array" ref="H19">fn할인액(B19,F19)</f>
        <v/>
      </c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5" t="str">
        <f t="shared" si="2"/>
        <v>콘서트(0</v>
      </c>
      <c r="H20" s="16" cm="1">
        <f t="array" ref="H20">fn할인액(B20,F20)</f>
        <v>35000</v>
      </c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5" t="str">
        <f t="shared" si="2"/>
        <v>그외(0</v>
      </c>
      <c r="H21" s="16" t="str" cm="1">
        <f t="array" ref="H21">fn할인액(B21,F21)</f>
        <v/>
      </c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5" t="str">
        <f t="shared" si="2"/>
        <v>뮤지컬(0</v>
      </c>
      <c r="H22" s="16" cm="1">
        <f t="array" ref="H22">fn할인액(B22,F22)</f>
        <v>125550</v>
      </c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5" t="str">
        <f t="shared" si="2"/>
        <v>그외(0</v>
      </c>
      <c r="H23" s="16" t="str" cm="1">
        <f t="array" ref="H23">fn할인액(B23,F23)</f>
        <v/>
      </c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5" t="str">
        <f t="shared" si="2"/>
        <v>그외(0</v>
      </c>
      <c r="H24" s="16" t="str" cm="1">
        <f t="array" ref="H24">fn할인액(B24,F24)</f>
        <v/>
      </c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5" t="str">
        <f t="shared" si="2"/>
        <v>뮤지컬(0</v>
      </c>
      <c r="H25" s="16" cm="1">
        <f t="array" ref="H25">fn할인액(B25,F25)</f>
        <v>62685</v>
      </c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5" t="str">
        <f t="shared" si="2"/>
        <v>콘서트(0</v>
      </c>
      <c r="H26" s="16" cm="1">
        <f t="array" ref="H26">fn할인액(B26,F26)</f>
        <v>111800</v>
      </c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5" t="str">
        <f t="shared" si="2"/>
        <v>그외(0</v>
      </c>
      <c r="H27" s="16" t="str" cm="1">
        <f t="array" ref="H27">fn할인액(B27,F27)</f>
        <v/>
      </c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5" t="str">
        <f t="shared" si="2"/>
        <v>그외(0</v>
      </c>
      <c r="H28" s="16" t="str" cm="1">
        <f t="array" ref="H28">fn할인액(B28,F28)</f>
        <v/>
      </c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5" t="str">
        <f t="shared" si="2"/>
        <v>뮤지컬(0</v>
      </c>
      <c r="H29" s="16" t="str" cm="1">
        <f t="array" ref="H29">fn할인액(B29,F29)</f>
        <v/>
      </c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5" t="str">
        <f t="shared" si="2"/>
        <v>그외(0</v>
      </c>
      <c r="H30" s="16" t="str" cm="1">
        <f t="array" ref="H30">fn할인액(B30,F30)</f>
        <v/>
      </c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5" t="str">
        <f t="shared" si="2"/>
        <v>콘서트(0</v>
      </c>
      <c r="H31" s="16" t="str" cm="1">
        <f t="array" ref="H31">fn할인액(B31,F31)</f>
        <v/>
      </c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5" t="str">
        <f t="shared" si="2"/>
        <v>그외(0</v>
      </c>
      <c r="H32" s="16" t="str" cm="1">
        <f t="array" ref="H32">fn할인액(B32,F32)</f>
        <v/>
      </c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5" t="str">
        <f t="shared" si="2"/>
        <v>콘서트(0</v>
      </c>
      <c r="H33" s="16" cm="1">
        <f t="array" ref="H33">fn할인액(B33,F33)</f>
        <v>38500</v>
      </c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5" t="str">
        <f t="shared" si="2"/>
        <v>뮤지컬(0</v>
      </c>
      <c r="H34" s="16" cm="1">
        <f t="array" ref="H34">fn할인액(B34,F34)</f>
        <v>97650</v>
      </c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5" t="str">
        <f t="shared" si="2"/>
        <v>그외(0</v>
      </c>
      <c r="H35" s="16" t="str" cm="1">
        <f t="array" ref="H35">fn할인액(B35,F35)</f>
        <v/>
      </c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5" t="str">
        <f t="shared" si="2"/>
        <v>뮤지컬(0</v>
      </c>
      <c r="H36" s="16" t="str" cm="1">
        <f t="array" ref="H36">fn할인액(B36,F36)</f>
        <v/>
      </c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5" t="str">
        <f t="shared" si="2"/>
        <v>뮤지컬(0</v>
      </c>
      <c r="H37" s="16" t="str" cm="1">
        <f t="array" ref="H37">fn할인액(B37,F37)</f>
        <v/>
      </c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5" t="str">
        <f t="shared" si="2"/>
        <v>뮤지컬(0</v>
      </c>
      <c r="H38" s="16" t="str" cm="1">
        <f t="array" ref="H38">fn할인액(B38,F38)</f>
        <v/>
      </c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5" t="str">
        <f t="shared" si="2"/>
        <v>콘서트(0</v>
      </c>
      <c r="H39" s="16" t="str" cm="1">
        <f t="array" ref="H39">fn할인액(B39,F39)</f>
        <v/>
      </c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5" t="str">
        <f t="shared" si="2"/>
        <v>그외(0</v>
      </c>
      <c r="H40" s="16" t="str" cm="1">
        <f t="array" ref="H40">fn할인액(B40,F40)</f>
        <v/>
      </c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1"/>
  <sheetViews>
    <sheetView workbookViewId="0">
      <selection activeCell="C6" sqref="C6"/>
    </sheetView>
  </sheetViews>
  <sheetFormatPr defaultRowHeight="16.5"/>
  <cols>
    <col min="1" max="1" width="24.875" bestFit="1" customWidth="1"/>
    <col min="2" max="3" width="14.875" bestFit="1" customWidth="1"/>
    <col min="4" max="5" width="13.25" bestFit="1" customWidth="1"/>
    <col min="6" max="7" width="10.5" bestFit="1" customWidth="1"/>
    <col min="8" max="11" width="13.25" bestFit="1" customWidth="1"/>
    <col min="12" max="12" width="12.375" bestFit="1" customWidth="1"/>
    <col min="13" max="13" width="9.625" bestFit="1" customWidth="1"/>
    <col min="14" max="14" width="11.25" bestFit="1" customWidth="1"/>
    <col min="15" max="15" width="9.25" bestFit="1" customWidth="1"/>
    <col min="16" max="16" width="13.25" bestFit="1" customWidth="1"/>
    <col min="17" max="17" width="11.25" bestFit="1" customWidth="1"/>
    <col min="18" max="18" width="20.125" bestFit="1" customWidth="1"/>
    <col min="19" max="19" width="18" bestFit="1" customWidth="1"/>
  </cols>
  <sheetData>
    <row r="2" spans="1:6">
      <c r="A2" s="39" t="s">
        <v>2</v>
      </c>
      <c r="B2" t="s">
        <v>11</v>
      </c>
    </row>
    <row r="3" spans="1:6">
      <c r="E3" s="44"/>
    </row>
    <row r="4" spans="1:6">
      <c r="A4" s="40"/>
      <c r="B4" s="40"/>
      <c r="C4" s="40"/>
      <c r="D4" s="41" t="s">
        <v>3</v>
      </c>
      <c r="E4" s="40"/>
      <c r="F4" s="40"/>
    </row>
    <row r="5" spans="1:6">
      <c r="A5" s="41" t="s">
        <v>74</v>
      </c>
      <c r="B5" s="41" t="s">
        <v>57</v>
      </c>
      <c r="C5" s="41" t="s">
        <v>58</v>
      </c>
      <c r="D5" s="42" t="s">
        <v>12</v>
      </c>
      <c r="E5" s="42" t="s">
        <v>16</v>
      </c>
      <c r="F5" s="42" t="s">
        <v>47</v>
      </c>
    </row>
    <row r="6" spans="1:6">
      <c r="A6" s="40" t="s">
        <v>60</v>
      </c>
      <c r="B6" s="40"/>
      <c r="C6" s="40"/>
      <c r="D6" s="43"/>
      <c r="E6" s="43"/>
      <c r="F6" s="43"/>
    </row>
    <row r="7" spans="1:6">
      <c r="A7" s="40"/>
      <c r="B7" s="40" t="s">
        <v>48</v>
      </c>
      <c r="C7" s="40"/>
      <c r="D7" s="43"/>
      <c r="E7" s="43"/>
      <c r="F7" s="43"/>
    </row>
    <row r="8" spans="1:6">
      <c r="A8" s="40"/>
      <c r="B8" s="40"/>
      <c r="C8" s="40" t="s">
        <v>53</v>
      </c>
      <c r="D8" s="43">
        <v>27</v>
      </c>
      <c r="E8" s="43">
        <v>21</v>
      </c>
      <c r="F8" s="43">
        <v>27</v>
      </c>
    </row>
    <row r="9" spans="1:6">
      <c r="A9" s="40"/>
      <c r="B9" s="40"/>
      <c r="C9" s="40" t="s">
        <v>54</v>
      </c>
      <c r="D9" s="43">
        <v>837000</v>
      </c>
      <c r="E9" s="43">
        <v>417900</v>
      </c>
      <c r="F9" s="43">
        <v>837000</v>
      </c>
    </row>
    <row r="10" spans="1:6">
      <c r="A10" s="40" t="s">
        <v>63</v>
      </c>
      <c r="B10" s="40"/>
      <c r="C10" s="40"/>
      <c r="D10" s="43">
        <v>27</v>
      </c>
      <c r="E10" s="43">
        <v>21</v>
      </c>
      <c r="F10" s="43">
        <v>27</v>
      </c>
    </row>
    <row r="11" spans="1:6">
      <c r="A11" s="40" t="s">
        <v>64</v>
      </c>
      <c r="B11" s="40"/>
      <c r="C11" s="40"/>
      <c r="D11" s="43">
        <v>837000</v>
      </c>
      <c r="E11" s="43">
        <v>417900</v>
      </c>
      <c r="F11" s="43">
        <v>837000</v>
      </c>
    </row>
    <row r="12" spans="1:6">
      <c r="A12" s="40" t="s">
        <v>61</v>
      </c>
      <c r="B12" s="40"/>
      <c r="C12" s="40"/>
      <c r="D12" s="43"/>
      <c r="E12" s="43"/>
      <c r="F12" s="43"/>
    </row>
    <row r="13" spans="1:6">
      <c r="A13" s="40"/>
      <c r="B13" s="40" t="s">
        <v>49</v>
      </c>
      <c r="C13" s="40"/>
      <c r="D13" s="43"/>
      <c r="E13" s="43"/>
      <c r="F13" s="43"/>
    </row>
    <row r="14" spans="1:6">
      <c r="A14" s="40"/>
      <c r="B14" s="40"/>
      <c r="C14" s="40" t="s">
        <v>53</v>
      </c>
      <c r="D14" s="43">
        <v>6</v>
      </c>
      <c r="E14" s="43">
        <v>19</v>
      </c>
      <c r="F14" s="43">
        <v>19</v>
      </c>
    </row>
    <row r="15" spans="1:6">
      <c r="A15" s="40"/>
      <c r="B15" s="40"/>
      <c r="C15" s="40" t="s">
        <v>54</v>
      </c>
      <c r="D15" s="43">
        <v>186000</v>
      </c>
      <c r="E15" s="43">
        <v>378100</v>
      </c>
      <c r="F15" s="43">
        <v>378100</v>
      </c>
    </row>
    <row r="16" spans="1:6">
      <c r="A16" s="40"/>
      <c r="B16" s="40" t="s">
        <v>50</v>
      </c>
      <c r="C16" s="40"/>
      <c r="D16" s="43"/>
      <c r="E16" s="43"/>
      <c r="F16" s="43"/>
    </row>
    <row r="17" spans="1:6">
      <c r="A17" s="40"/>
      <c r="B17" s="40"/>
      <c r="C17" s="40" t="s">
        <v>53</v>
      </c>
      <c r="D17" s="43">
        <v>21</v>
      </c>
      <c r="E17" s="43" t="s">
        <v>59</v>
      </c>
      <c r="F17" s="43">
        <v>21</v>
      </c>
    </row>
    <row r="18" spans="1:6">
      <c r="A18" s="40"/>
      <c r="B18" s="40"/>
      <c r="C18" s="40" t="s">
        <v>54</v>
      </c>
      <c r="D18" s="43">
        <v>651000</v>
      </c>
      <c r="E18" s="43" t="s">
        <v>59</v>
      </c>
      <c r="F18" s="43">
        <v>651000</v>
      </c>
    </row>
    <row r="19" spans="1:6">
      <c r="A19" s="40"/>
      <c r="B19" s="40" t="s">
        <v>51</v>
      </c>
      <c r="C19" s="40"/>
      <c r="D19" s="43"/>
      <c r="E19" s="43"/>
      <c r="F19" s="43"/>
    </row>
    <row r="20" spans="1:6">
      <c r="A20" s="40"/>
      <c r="B20" s="40"/>
      <c r="C20" s="40" t="s">
        <v>53</v>
      </c>
      <c r="D20" s="43" t="s">
        <v>59</v>
      </c>
      <c r="E20" s="43">
        <v>9</v>
      </c>
      <c r="F20" s="43">
        <v>9</v>
      </c>
    </row>
    <row r="21" spans="1:6">
      <c r="A21" s="40"/>
      <c r="B21" s="40"/>
      <c r="C21" s="40" t="s">
        <v>54</v>
      </c>
      <c r="D21" s="43" t="s">
        <v>59</v>
      </c>
      <c r="E21" s="43">
        <v>179100</v>
      </c>
      <c r="F21" s="43">
        <v>179100</v>
      </c>
    </row>
    <row r="22" spans="1:6">
      <c r="A22" s="40" t="s">
        <v>65</v>
      </c>
      <c r="B22" s="40"/>
      <c r="C22" s="40"/>
      <c r="D22" s="43">
        <v>21</v>
      </c>
      <c r="E22" s="43">
        <v>19</v>
      </c>
      <c r="F22" s="43">
        <v>21</v>
      </c>
    </row>
    <row r="23" spans="1:6">
      <c r="A23" s="40" t="s">
        <v>66</v>
      </c>
      <c r="B23" s="40"/>
      <c r="C23" s="40"/>
      <c r="D23" s="43">
        <v>651000</v>
      </c>
      <c r="E23" s="43">
        <v>378100</v>
      </c>
      <c r="F23" s="43">
        <v>651000</v>
      </c>
    </row>
    <row r="24" spans="1:6">
      <c r="A24" s="40" t="s">
        <v>62</v>
      </c>
      <c r="B24" s="40"/>
      <c r="C24" s="40"/>
      <c r="D24" s="43"/>
      <c r="E24" s="43"/>
      <c r="F24" s="43"/>
    </row>
    <row r="25" spans="1:6">
      <c r="A25" s="40"/>
      <c r="B25" s="40" t="s">
        <v>52</v>
      </c>
      <c r="C25" s="40"/>
      <c r="D25" s="43"/>
      <c r="E25" s="43"/>
      <c r="F25" s="43"/>
    </row>
    <row r="26" spans="1:6">
      <c r="A26" s="40"/>
      <c r="B26" s="40"/>
      <c r="C26" s="40" t="s">
        <v>53</v>
      </c>
      <c r="D26" s="43" t="s">
        <v>59</v>
      </c>
      <c r="E26" s="43">
        <v>5</v>
      </c>
      <c r="F26" s="43">
        <v>5</v>
      </c>
    </row>
    <row r="27" spans="1:6">
      <c r="A27" s="40"/>
      <c r="B27" s="40"/>
      <c r="C27" s="40" t="s">
        <v>54</v>
      </c>
      <c r="D27" s="43" t="s">
        <v>59</v>
      </c>
      <c r="E27" s="43">
        <v>99500</v>
      </c>
      <c r="F27" s="43">
        <v>99500</v>
      </c>
    </row>
    <row r="28" spans="1:6">
      <c r="A28" s="40" t="s">
        <v>67</v>
      </c>
      <c r="B28" s="40"/>
      <c r="C28" s="40"/>
      <c r="D28" s="43" t="s">
        <v>59</v>
      </c>
      <c r="E28" s="43">
        <v>5</v>
      </c>
      <c r="F28" s="43">
        <v>5</v>
      </c>
    </row>
    <row r="29" spans="1:6">
      <c r="A29" s="40" t="s">
        <v>68</v>
      </c>
      <c r="B29" s="40"/>
      <c r="C29" s="40"/>
      <c r="D29" s="43" t="s">
        <v>59</v>
      </c>
      <c r="E29" s="43">
        <v>99500</v>
      </c>
      <c r="F29" s="43">
        <v>99500</v>
      </c>
    </row>
    <row r="30" spans="1:6">
      <c r="A30" s="40" t="s">
        <v>55</v>
      </c>
      <c r="B30" s="40"/>
      <c r="C30" s="40"/>
      <c r="D30" s="43">
        <v>27</v>
      </c>
      <c r="E30" s="43">
        <v>21</v>
      </c>
      <c r="F30" s="43">
        <v>27</v>
      </c>
    </row>
    <row r="31" spans="1:6">
      <c r="A31" s="40" t="s">
        <v>56</v>
      </c>
      <c r="B31" s="40"/>
      <c r="C31" s="40"/>
      <c r="D31" s="43">
        <v>837000</v>
      </c>
      <c r="E31" s="43">
        <v>417900</v>
      </c>
      <c r="F31" s="43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K28"/>
  <sheetViews>
    <sheetView topLeftCell="A3" workbookViewId="0">
      <selection activeCell="J20" sqref="J20"/>
    </sheetView>
  </sheetViews>
  <sheetFormatPr defaultRowHeight="16.5"/>
  <cols>
    <col min="1" max="1" width="2.25" customWidth="1"/>
    <col min="2" max="2" width="13.625" customWidth="1"/>
    <col min="4" max="4" width="12" customWidth="1"/>
    <col min="6" max="6" width="10" customWidth="1"/>
    <col min="7" max="7" width="10.875" bestFit="1" customWidth="1"/>
    <col min="8" max="8" width="2.25" customWidth="1"/>
  </cols>
  <sheetData>
    <row r="2" spans="2:11">
      <c r="B2" t="s">
        <v>0</v>
      </c>
      <c r="I2" t="s">
        <v>45</v>
      </c>
    </row>
    <row r="3" spans="2:11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  <c r="I3" s="3" t="s">
        <v>69</v>
      </c>
      <c r="J3" s="3" t="s">
        <v>71</v>
      </c>
      <c r="K3" s="3" t="s">
        <v>70</v>
      </c>
    </row>
    <row r="4" spans="2:11">
      <c r="B4" t="s">
        <v>13</v>
      </c>
      <c r="C4" t="s">
        <v>9</v>
      </c>
      <c r="D4" s="44">
        <v>43839</v>
      </c>
      <c r="E4" s="45">
        <v>16000</v>
      </c>
      <c r="F4">
        <v>5</v>
      </c>
      <c r="G4" s="45">
        <v>80000</v>
      </c>
      <c r="I4" s="10" t="s">
        <v>9</v>
      </c>
      <c r="J4" s="10">
        <v>11.75</v>
      </c>
      <c r="K4" s="46">
        <v>1869000</v>
      </c>
    </row>
    <row r="5" spans="2:11">
      <c r="B5" t="s">
        <v>12</v>
      </c>
      <c r="C5" t="s">
        <v>11</v>
      </c>
      <c r="D5" s="44">
        <v>43862</v>
      </c>
      <c r="E5" s="45">
        <v>31000</v>
      </c>
      <c r="F5">
        <v>27</v>
      </c>
      <c r="G5" s="45">
        <v>837000</v>
      </c>
      <c r="I5" s="10" t="s">
        <v>11</v>
      </c>
      <c r="J5" s="10">
        <v>13.75</v>
      </c>
      <c r="K5" s="46">
        <v>2810600</v>
      </c>
    </row>
    <row r="6" spans="2:11">
      <c r="B6" t="s">
        <v>18</v>
      </c>
      <c r="C6" t="s">
        <v>9</v>
      </c>
      <c r="D6" s="44">
        <v>43866</v>
      </c>
      <c r="E6" s="45">
        <v>21000</v>
      </c>
      <c r="F6">
        <v>15</v>
      </c>
      <c r="G6" s="45">
        <v>315000</v>
      </c>
      <c r="I6" s="10" t="s">
        <v>7</v>
      </c>
      <c r="J6" s="10">
        <v>9</v>
      </c>
      <c r="K6" s="46">
        <v>405000</v>
      </c>
    </row>
    <row r="7" spans="2:11">
      <c r="B7" t="s">
        <v>16</v>
      </c>
      <c r="C7" t="s">
        <v>11</v>
      </c>
      <c r="D7" s="44">
        <v>43873</v>
      </c>
      <c r="E7" s="45">
        <v>19900</v>
      </c>
      <c r="F7">
        <v>21</v>
      </c>
      <c r="G7" s="45">
        <v>417900</v>
      </c>
      <c r="I7" s="10" t="s">
        <v>14</v>
      </c>
      <c r="J7" s="10">
        <v>13.833333333333334</v>
      </c>
      <c r="K7" s="46">
        <v>3377000</v>
      </c>
    </row>
    <row r="8" spans="2:11">
      <c r="B8" t="s">
        <v>8</v>
      </c>
      <c r="C8" t="s">
        <v>7</v>
      </c>
      <c r="D8" s="44">
        <v>43914</v>
      </c>
      <c r="E8" s="45">
        <v>15000</v>
      </c>
      <c r="F8">
        <v>5</v>
      </c>
      <c r="G8" s="45">
        <v>75000</v>
      </c>
    </row>
    <row r="9" spans="2:11">
      <c r="B9" t="s">
        <v>12</v>
      </c>
      <c r="C9" t="s">
        <v>11</v>
      </c>
      <c r="D9" s="44">
        <v>43923</v>
      </c>
      <c r="E9" s="45">
        <v>31000</v>
      </c>
      <c r="F9">
        <v>6</v>
      </c>
      <c r="G9" s="45">
        <v>186000</v>
      </c>
    </row>
    <row r="10" spans="2:11">
      <c r="B10" t="s">
        <v>13</v>
      </c>
      <c r="C10" t="s">
        <v>9</v>
      </c>
      <c r="D10" s="44">
        <v>43926</v>
      </c>
      <c r="E10" s="45">
        <v>16000</v>
      </c>
      <c r="F10">
        <v>2</v>
      </c>
      <c r="G10" s="45">
        <v>32000</v>
      </c>
    </row>
    <row r="11" spans="2:11">
      <c r="B11" t="s">
        <v>16</v>
      </c>
      <c r="C11" t="s">
        <v>11</v>
      </c>
      <c r="D11" s="44">
        <v>43926</v>
      </c>
      <c r="E11" s="45">
        <v>19900</v>
      </c>
      <c r="F11">
        <v>19</v>
      </c>
      <c r="G11" s="45">
        <v>378100</v>
      </c>
    </row>
    <row r="12" spans="2:11">
      <c r="B12" t="s">
        <v>10</v>
      </c>
      <c r="C12" t="s">
        <v>9</v>
      </c>
      <c r="D12" s="44">
        <v>43928</v>
      </c>
      <c r="E12" s="45">
        <v>23000</v>
      </c>
      <c r="F12">
        <v>6</v>
      </c>
      <c r="G12" s="45">
        <v>138000</v>
      </c>
    </row>
    <row r="13" spans="2:11">
      <c r="B13" t="s">
        <v>10</v>
      </c>
      <c r="C13" t="s">
        <v>9</v>
      </c>
      <c r="D13" s="44">
        <v>43929</v>
      </c>
      <c r="E13" s="45">
        <v>23000</v>
      </c>
      <c r="F13">
        <v>32</v>
      </c>
      <c r="G13" s="45">
        <v>736000</v>
      </c>
    </row>
    <row r="14" spans="2:11">
      <c r="B14" t="s">
        <v>18</v>
      </c>
      <c r="C14" t="s">
        <v>9</v>
      </c>
      <c r="D14" s="44">
        <v>43954</v>
      </c>
      <c r="E14" s="45">
        <v>21000</v>
      </c>
      <c r="F14">
        <v>2</v>
      </c>
      <c r="G14" s="45">
        <v>42000</v>
      </c>
    </row>
    <row r="15" spans="2:11">
      <c r="B15" t="s">
        <v>12</v>
      </c>
      <c r="C15" t="s">
        <v>11</v>
      </c>
      <c r="D15" s="44">
        <v>43958</v>
      </c>
      <c r="E15" s="45">
        <v>31000</v>
      </c>
      <c r="F15">
        <v>21</v>
      </c>
      <c r="G15" s="45">
        <v>651000</v>
      </c>
    </row>
    <row r="16" spans="2:11">
      <c r="B16" t="s">
        <v>17</v>
      </c>
      <c r="C16" t="s">
        <v>14</v>
      </c>
      <c r="D16" s="44">
        <v>43959</v>
      </c>
      <c r="E16" s="45">
        <v>43000</v>
      </c>
      <c r="F16">
        <v>29</v>
      </c>
      <c r="G16" s="45">
        <v>1247000</v>
      </c>
    </row>
    <row r="17" spans="2:7">
      <c r="B17" t="s">
        <v>12</v>
      </c>
      <c r="C17" t="s">
        <v>11</v>
      </c>
      <c r="D17" s="44">
        <v>43962</v>
      </c>
      <c r="E17" s="45">
        <v>31000</v>
      </c>
      <c r="F17">
        <v>2</v>
      </c>
      <c r="G17" s="45">
        <v>62000</v>
      </c>
    </row>
    <row r="18" spans="2:7">
      <c r="B18" t="s">
        <v>15</v>
      </c>
      <c r="C18" t="s">
        <v>14</v>
      </c>
      <c r="D18" s="44">
        <v>43970</v>
      </c>
      <c r="E18" s="45">
        <v>35000</v>
      </c>
      <c r="F18">
        <v>11</v>
      </c>
      <c r="G18" s="45">
        <v>385000</v>
      </c>
    </row>
    <row r="19" spans="2:7">
      <c r="B19" t="s">
        <v>10</v>
      </c>
      <c r="C19" t="s">
        <v>9</v>
      </c>
      <c r="D19" s="44">
        <v>43984</v>
      </c>
      <c r="E19" s="45">
        <v>23000</v>
      </c>
      <c r="F19">
        <v>2</v>
      </c>
      <c r="G19" s="45">
        <v>46000</v>
      </c>
    </row>
    <row r="20" spans="2:7">
      <c r="B20" t="s">
        <v>17</v>
      </c>
      <c r="C20" t="s">
        <v>14</v>
      </c>
      <c r="D20" s="44">
        <v>43984</v>
      </c>
      <c r="E20" s="45">
        <v>43000</v>
      </c>
      <c r="F20">
        <v>26</v>
      </c>
      <c r="G20" s="45">
        <v>1118000</v>
      </c>
    </row>
    <row r="21" spans="2:7">
      <c r="B21" t="s">
        <v>15</v>
      </c>
      <c r="C21" t="s">
        <v>14</v>
      </c>
      <c r="D21" s="44">
        <v>43987</v>
      </c>
      <c r="E21" s="45">
        <v>35000</v>
      </c>
      <c r="F21">
        <v>10</v>
      </c>
      <c r="G21" s="45">
        <v>350000</v>
      </c>
    </row>
    <row r="22" spans="2:7">
      <c r="B22" t="s">
        <v>16</v>
      </c>
      <c r="C22" t="s">
        <v>11</v>
      </c>
      <c r="D22" s="44">
        <v>43990</v>
      </c>
      <c r="E22" s="45">
        <v>19900</v>
      </c>
      <c r="F22">
        <v>9</v>
      </c>
      <c r="G22" s="45">
        <v>179100</v>
      </c>
    </row>
    <row r="23" spans="2:7">
      <c r="B23" t="s">
        <v>8</v>
      </c>
      <c r="C23" t="s">
        <v>7</v>
      </c>
      <c r="D23" s="44">
        <v>43991</v>
      </c>
      <c r="E23" s="45">
        <v>15000</v>
      </c>
      <c r="F23">
        <v>3</v>
      </c>
      <c r="G23" s="45">
        <v>45000</v>
      </c>
    </row>
    <row r="24" spans="2:7">
      <c r="B24" t="s">
        <v>15</v>
      </c>
      <c r="C24" t="s">
        <v>14</v>
      </c>
      <c r="D24" s="44">
        <v>43991</v>
      </c>
      <c r="E24" s="45">
        <v>35000</v>
      </c>
      <c r="F24">
        <v>3</v>
      </c>
      <c r="G24" s="45">
        <v>105000</v>
      </c>
    </row>
    <row r="25" spans="2:7">
      <c r="B25" t="s">
        <v>13</v>
      </c>
      <c r="C25" t="s">
        <v>9</v>
      </c>
      <c r="D25" s="44">
        <v>44020</v>
      </c>
      <c r="E25" s="45">
        <v>16000</v>
      </c>
      <c r="F25">
        <v>30</v>
      </c>
      <c r="G25" s="45">
        <v>480000</v>
      </c>
    </row>
    <row r="26" spans="2:7">
      <c r="B26" t="s">
        <v>17</v>
      </c>
      <c r="C26" t="s">
        <v>14</v>
      </c>
      <c r="D26" s="44">
        <v>44023</v>
      </c>
      <c r="E26" s="45">
        <v>43000</v>
      </c>
      <c r="F26">
        <v>4</v>
      </c>
      <c r="G26" s="45">
        <v>172000</v>
      </c>
    </row>
    <row r="27" spans="2:7">
      <c r="B27" t="s">
        <v>8</v>
      </c>
      <c r="C27" t="s">
        <v>7</v>
      </c>
      <c r="D27" s="44">
        <v>44027</v>
      </c>
      <c r="E27" s="45">
        <v>15000</v>
      </c>
      <c r="F27">
        <v>19</v>
      </c>
      <c r="G27" s="45">
        <v>285000</v>
      </c>
    </row>
    <row r="28" spans="2:7">
      <c r="B28" t="s">
        <v>16</v>
      </c>
      <c r="C28" t="s">
        <v>11</v>
      </c>
      <c r="D28" s="44">
        <v>44057</v>
      </c>
      <c r="E28" s="45">
        <v>19900</v>
      </c>
      <c r="F28">
        <v>5</v>
      </c>
      <c r="G28" s="45">
        <v>99500</v>
      </c>
    </row>
  </sheetData>
  <dataConsolidate function="average" leftLabels="1" topLabels="1">
    <dataRefs count="2">
      <dataRef ref="C3:F28" sheet="분석작업-2"/>
      <dataRef ref="C3:G28" sheet="분석작업-2"/>
    </dataRefs>
  </dataConsolid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workbookViewId="0">
      <selection activeCell="I32" sqref="I32"/>
    </sheetView>
  </sheetViews>
  <sheetFormatPr defaultRowHeight="16.5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H23"/>
  <sheetViews>
    <sheetView workbookViewId="0">
      <selection activeCell="H12" sqref="H12"/>
    </sheetView>
  </sheetViews>
  <sheetFormatPr defaultRowHeight="16.5"/>
  <cols>
    <col min="1" max="1" width="2.25" customWidth="1"/>
    <col min="2" max="2" width="13" bestFit="1" customWidth="1"/>
    <col min="3" max="3" width="8.375" customWidth="1"/>
    <col min="4" max="4" width="13" customWidth="1"/>
    <col min="5" max="5" width="13.125" customWidth="1"/>
  </cols>
  <sheetData>
    <row r="1" spans="1:8">
      <c r="A1" s="14"/>
      <c r="B1" s="14"/>
      <c r="C1" s="14"/>
      <c r="D1" s="14"/>
      <c r="E1" s="14"/>
    </row>
    <row r="2" spans="1:8" ht="17.25" thickBot="1">
      <c r="A2" s="14"/>
      <c r="B2" t="s">
        <v>0</v>
      </c>
    </row>
    <row r="3" spans="1:8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8">
      <c r="A4" s="14"/>
      <c r="B4" s="9" t="s">
        <v>15</v>
      </c>
      <c r="C4" s="17">
        <v>35000</v>
      </c>
      <c r="D4" s="47">
        <v>100</v>
      </c>
      <c r="E4" s="18">
        <f t="shared" ref="E4:E11" si="0">C4*D4</f>
        <v>3500000</v>
      </c>
    </row>
    <row r="5" spans="1:8">
      <c r="A5" s="14"/>
      <c r="B5" s="9" t="s">
        <v>8</v>
      </c>
      <c r="C5" s="17">
        <v>15000</v>
      </c>
      <c r="D5" s="47">
        <v>35</v>
      </c>
      <c r="E5" s="18">
        <f t="shared" si="0"/>
        <v>525000</v>
      </c>
    </row>
    <row r="6" spans="1:8">
      <c r="A6" s="14"/>
      <c r="B6" s="9" t="s">
        <v>17</v>
      </c>
      <c r="C6" s="17">
        <v>43000</v>
      </c>
      <c r="D6" s="47">
        <v>89</v>
      </c>
      <c r="E6" s="18">
        <f t="shared" si="0"/>
        <v>3827000</v>
      </c>
      <c r="G6" s="49"/>
    </row>
    <row r="7" spans="1:8">
      <c r="A7" s="14"/>
      <c r="B7" s="9" t="s">
        <v>18</v>
      </c>
      <c r="C7" s="17">
        <v>21000</v>
      </c>
      <c r="D7" s="47">
        <v>120</v>
      </c>
      <c r="E7" s="18">
        <f t="shared" si="0"/>
        <v>2520000</v>
      </c>
    </row>
    <row r="8" spans="1:8">
      <c r="A8" s="14"/>
      <c r="B8" s="9" t="s">
        <v>12</v>
      </c>
      <c r="C8" s="17">
        <v>31000</v>
      </c>
      <c r="D8" s="47">
        <v>75</v>
      </c>
      <c r="E8" s="18">
        <f t="shared" si="0"/>
        <v>2325000</v>
      </c>
    </row>
    <row r="9" spans="1:8">
      <c r="A9" s="14"/>
      <c r="B9" s="9" t="s">
        <v>16</v>
      </c>
      <c r="C9" s="17">
        <v>19900</v>
      </c>
      <c r="D9" s="47">
        <v>30</v>
      </c>
      <c r="E9" s="18">
        <f t="shared" si="0"/>
        <v>597000</v>
      </c>
    </row>
    <row r="10" spans="1:8">
      <c r="A10" s="14"/>
      <c r="B10" s="9" t="s">
        <v>13</v>
      </c>
      <c r="C10" s="17">
        <v>16000</v>
      </c>
      <c r="D10" s="47">
        <v>59</v>
      </c>
      <c r="E10" s="18">
        <f t="shared" si="0"/>
        <v>944000</v>
      </c>
      <c r="H10" s="49"/>
    </row>
    <row r="11" spans="1:8" ht="17.25" thickBot="1">
      <c r="A11" s="14"/>
      <c r="B11" s="11" t="s">
        <v>10</v>
      </c>
      <c r="C11" s="19">
        <v>23000</v>
      </c>
      <c r="D11" s="48">
        <v>80</v>
      </c>
      <c r="E11" s="20">
        <f t="shared" si="0"/>
        <v>1840000</v>
      </c>
    </row>
    <row r="12" spans="1:8">
      <c r="A12" s="14"/>
      <c r="B12" s="14"/>
      <c r="C12" s="14"/>
      <c r="D12" s="14"/>
      <c r="E12" s="14"/>
    </row>
    <row r="13" spans="1:8">
      <c r="A13" s="14"/>
      <c r="B13" s="14"/>
      <c r="C13" s="14"/>
      <c r="D13" s="14"/>
      <c r="E13" s="14"/>
    </row>
    <row r="14" spans="1:8">
      <c r="A14" s="14"/>
      <c r="B14" s="14"/>
      <c r="C14" s="14"/>
      <c r="D14" s="14"/>
      <c r="E14" s="14"/>
    </row>
    <row r="15" spans="1:8">
      <c r="A15" s="14"/>
      <c r="B15" s="14"/>
      <c r="C15" s="14"/>
      <c r="D15" s="14"/>
      <c r="E15" s="14"/>
    </row>
    <row r="16" spans="1:8">
      <c r="A16" s="14"/>
      <c r="B16" s="14"/>
      <c r="C16" s="14"/>
      <c r="D16" s="14"/>
      <c r="E16" s="14"/>
    </row>
    <row r="17" spans="1:5">
      <c r="A17" s="14"/>
      <c r="B17" s="14"/>
      <c r="C17" s="14"/>
      <c r="D17" s="14"/>
      <c r="E17" s="14"/>
    </row>
    <row r="18" spans="1:5">
      <c r="A18" s="14"/>
      <c r="B18" s="14"/>
      <c r="C18" s="14"/>
      <c r="D18" s="14"/>
      <c r="E18" s="14"/>
    </row>
    <row r="19" spans="1:5">
      <c r="A19" s="14"/>
      <c r="B19" s="14"/>
      <c r="C19" s="14"/>
      <c r="D19" s="14"/>
      <c r="E19" s="14"/>
    </row>
    <row r="20" spans="1:5">
      <c r="A20" s="14"/>
      <c r="B20" s="14"/>
      <c r="C20" s="14"/>
      <c r="D20" s="14"/>
      <c r="E20" s="14"/>
    </row>
    <row r="21" spans="1:5">
      <c r="A21" s="14"/>
      <c r="B21" s="14"/>
      <c r="C21" s="14"/>
      <c r="D21" s="14"/>
      <c r="E21" s="14"/>
    </row>
    <row r="22" spans="1:5">
      <c r="A22" s="14"/>
      <c r="B22" s="14"/>
      <c r="C22" s="14"/>
      <c r="D22" s="14"/>
      <c r="E22" s="14"/>
    </row>
    <row r="23" spans="1:5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workbookViewId="0">
      <selection activeCell="K1" sqref="K1"/>
    </sheetView>
  </sheetViews>
  <sheetFormatPr defaultRowHeight="16.5"/>
  <cols>
    <col min="1" max="2" width="6.125" customWidth="1"/>
    <col min="3" max="3" width="11.125" bestFit="1" customWidth="1"/>
    <col min="4" max="4" width="13" bestFit="1" customWidth="1"/>
    <col min="9" max="9" width="11.875" customWidth="1"/>
    <col min="10" max="10" width="4.25" customWidth="1"/>
    <col min="11" max="11" width="13" bestFit="1" customWidth="1"/>
    <col min="13" max="13" width="9.75" bestFit="1" customWidth="1"/>
  </cols>
  <sheetData>
    <row r="1" spans="3:13">
      <c r="C1" t="s">
        <v>0</v>
      </c>
      <c r="D1" s="21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2">
        <v>45626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2">
        <v>45626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2">
        <v>45813</v>
      </c>
      <c r="D7" s="10" t="s">
        <v>72</v>
      </c>
      <c r="E7" s="10" t="s">
        <v>16</v>
      </c>
      <c r="F7" s="10">
        <v>4</v>
      </c>
      <c r="G7" s="10" t="s">
        <v>11</v>
      </c>
      <c r="H7" s="10">
        <v>19900</v>
      </c>
      <c r="I7" s="10" t="s">
        <v>73</v>
      </c>
      <c r="K7" s="3" t="s">
        <v>17</v>
      </c>
      <c r="L7" s="3" t="s">
        <v>14</v>
      </c>
      <c r="M7" s="4">
        <v>43000</v>
      </c>
    </row>
    <row r="8" spans="3:13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19050</xdr:colOff>
                <xdr:row>1</xdr:row>
                <xdr:rowOff>19050</xdr:rowOff>
              </from>
              <to>
                <xdr:col>8</xdr:col>
                <xdr:colOff>828675</xdr:colOff>
                <xdr:row>2</xdr:row>
                <xdr:rowOff>114300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호림 홍</cp:lastModifiedBy>
  <dcterms:created xsi:type="dcterms:W3CDTF">2023-08-09T00:13:15Z</dcterms:created>
  <dcterms:modified xsi:type="dcterms:W3CDTF">2025-06-05T14:11:12Z</dcterms:modified>
</cp:coreProperties>
</file>