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96981AB-BE19-4113-B762-EF24BB1D65F0}" xr6:coauthVersionLast="47" xr6:coauthVersionMax="47" xr10:uidLastSave="{00000000-0000-0000-0000-000000000000}"/>
  <bookViews>
    <workbookView xWindow="-108" yWindow="-108" windowWidth="23256" windowHeight="12576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8" i="3" a="1"/>
  <c r="H25" i="3" a="1"/>
  <c r="H20" i="3" a="1"/>
  <c r="H27" i="3" a="1"/>
  <c r="H39" i="3" a="1"/>
  <c r="H36" i="3" a="1"/>
  <c r="H19" i="3" a="1"/>
  <c r="H31" i="3" a="1"/>
  <c r="H37" i="3" a="1"/>
  <c r="H26" i="3" a="1"/>
  <c r="H32" i="3" a="1"/>
  <c r="H38" i="3" a="1"/>
  <c r="H21" i="3" a="1"/>
  <c r="H33" i="3" a="1"/>
  <c r="H30" i="3" a="1"/>
  <c r="H24" i="3" a="1"/>
  <c r="H16" i="3" a="1"/>
  <c r="H22" i="3" a="1"/>
  <c r="H28" i="3" a="1"/>
  <c r="H34" i="3" a="1"/>
  <c r="H40" i="3" a="1"/>
  <c r="H17" i="3" a="1"/>
  <c r="H23" i="3" a="1"/>
  <c r="H29" i="3" a="1"/>
  <c r="H35" i="3" a="1"/>
  <c r="H15" i="3" a="1"/>
  <c r="H35" i="3" l="1"/>
  <c r="H29" i="3"/>
  <c r="H23" i="3"/>
  <c r="H17" i="3"/>
  <c r="H40" i="3"/>
  <c r="H34" i="3"/>
  <c r="H28" i="3"/>
  <c r="H22" i="3"/>
  <c r="H16" i="3"/>
  <c r="H24" i="3"/>
  <c r="H30" i="3"/>
  <c r="H33" i="3"/>
  <c r="H21" i="3"/>
  <c r="H38" i="3"/>
  <c r="H32" i="3"/>
  <c r="H26" i="3"/>
  <c r="H37" i="3"/>
  <c r="H31" i="3"/>
  <c r="H19" i="3"/>
  <c r="H36" i="3"/>
  <c r="H39" i="3"/>
  <c r="H27" i="3"/>
  <c r="H20" i="3"/>
  <c r="H25" i="3"/>
  <c r="H18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576BB3-DE3F-4D39-BCC4-4460484EC057}" name="MS Access Database_Query" type="1" refreshedVersion="8" background="1">
    <dbPr connection="DSN=MS Access Database;DBQ=C:\Users\User\Desktop\컴퓨터 활용능력 1급 실기\2025_기출문제집_컴활1급실기_학습자료_241206 update\02 최신기출유형\04회\공연관리.accdb;DefaultDir=C:\Users\User\Desktop\컴퓨터 활용능력 1급 실기\2025_기출문제집_컴활1급실기_학습자료_241206 update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<sst xmlns="http://schemas.openxmlformats.org/spreadsheetml/2006/main" count="345" uniqueCount="83">
  <si>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</si>
  <si>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</si>
  <si>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</si>
  <si>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</si>
  <si>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</si>
  <si>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</si>
  <si>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</si>
  <si>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</si>
  <si>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</si>
  <si>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</si>
  <si>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</si>
  <si>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</si>
  <si>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</si>
  <si>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</si>
  <si>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</si>
  <si>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</si>
  <si>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</si>
  <si>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</si>
  <si>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</si>
  <si>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</si>
  <si>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</si>
  <si>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</si>
  <si>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</si>
  <si>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</si>
  <si>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</si>
  <si>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</si>
  <si>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</si>
  <si>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</si>
  <si>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</si>
  <si>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</si>
  <si>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</si>
  <si>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</si>
  <si>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</si>
  <si>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</si>
  <si>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</si>
  <si>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</si>
  <si>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</si>
  <si>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</si>
  <si>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</si>
  <si>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</si>
  <si>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</si>
  <si>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</si>
  <si>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</si>
  <si>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</si>
  <si>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</si>
  <si>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</si>
  <si>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</si>
  <si>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가격</t>
    <phoneticPr fontId="1" type="noConversion"/>
  </si>
  <si>
    <t>&gt;= 30000</t>
    <phoneticPr fontId="1" type="noConversion"/>
  </si>
  <si>
    <t>예매수량</t>
    <phoneticPr fontId="1" type="noConversion"/>
  </si>
  <si>
    <t>&gt;=20</t>
    <phoneticPr fontId="1" type="noConversion"/>
  </si>
  <si>
    <t>총합계</t>
  </si>
  <si>
    <t>개월(예매일자)</t>
  </si>
  <si>
    <t>2월</t>
  </si>
  <si>
    <t>4월</t>
  </si>
  <si>
    <t>5월</t>
  </si>
  <si>
    <t>6월</t>
  </si>
  <si>
    <t>8월</t>
  </si>
  <si>
    <t>분기(예매일자)</t>
  </si>
  <si>
    <t>1사분기</t>
  </si>
  <si>
    <t>2사분기</t>
  </si>
  <si>
    <t>3사분기</t>
  </si>
  <si>
    <t>최대 : 예매수량</t>
  </si>
  <si>
    <t>최대 : 총금액</t>
  </si>
  <si>
    <t>값</t>
  </si>
  <si>
    <t>전체 최대 : 예매수량</t>
  </si>
  <si>
    <t>전체 최대 : 총금액</t>
  </si>
  <si>
    <t>***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</si>
  <si>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</si>
  <si>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</si>
  <si>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</si>
  <si>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</si>
  <si>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</si>
  <si>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</si>
  <si>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</si>
  <si>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</si>
  <si>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</si>
  <si>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</si>
  <si>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</si>
  <si>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</si>
  <si>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구분</t>
    <phoneticPr fontId="1" type="noConversion"/>
  </si>
  <si>
    <t xml:space="preserve">예매수량 </t>
    <phoneticPr fontId="1" type="noConversion"/>
  </si>
  <si>
    <t>총금액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</si>
</sst>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830580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hazX" refreshedDate="45764.674646874999" backgroundQuery="1" createdVersion="8" refreshedVersion="8" minRefreshableVersion="3" recordCount="26" xr:uid="{E55FD2DA-AAF6-4F85-B831-7414DFCB0BF4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04F6DC-CBCC-4596-B902-00C12B7932AC}" name="피벗 테이블1" cacheId="4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1" numFmtId="41"/>
    <dataField name="최대 : 총금액" fld="6" subtotal="max" baseField="7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G4" sqref="G4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G7" sqref="G7"/>
    </sheetView>
  </sheetViews>
  <sheetFormatPr defaultRowHeight="17.399999999999999"/>
  <cols>
    <col min="1" max="1" width="8.796875" style="30"/>
    <col min="2" max="2" width="14.69921875" style="30" customWidth="1"/>
    <col min="3" max="3" width="8.796875" style="30"/>
    <col min="4" max="4" width="17" style="30" customWidth="1"/>
    <col min="5" max="5" width="10.69921875" style="30" customWidth="1"/>
    <col min="6" max="16384" width="8.796875" style="30"/>
  </cols>
  <sheetData>
    <row r="2" spans="2:5" ht="18" thickBot="1">
      <c r="B2" s="30" t="s">
        <v>0</v>
      </c>
    </row>
    <row r="3" spans="2:5">
      <c r="B3" s="31" t="s">
        <v>3</v>
      </c>
      <c r="C3" s="32" t="s">
        <v>4</v>
      </c>
      <c r="D3" s="32" t="s">
        <v>19</v>
      </c>
      <c r="E3" s="33" t="s">
        <v>6</v>
      </c>
    </row>
    <row r="4" spans="2:5">
      <c r="B4" s="34" t="s">
        <v>17</v>
      </c>
      <c r="C4" s="35">
        <v>43000</v>
      </c>
      <c r="D4" s="35">
        <v>59</v>
      </c>
      <c r="E4" s="38">
        <f t="shared" ref="E4:E11" si="0">C4*D4</f>
        <v>2537000</v>
      </c>
    </row>
    <row r="5" spans="2:5">
      <c r="B5" s="34" t="s">
        <v>12</v>
      </c>
      <c r="C5" s="35">
        <v>31000</v>
      </c>
      <c r="D5" s="35">
        <v>56</v>
      </c>
      <c r="E5" s="38">
        <f t="shared" si="0"/>
        <v>1736000</v>
      </c>
    </row>
    <row r="6" spans="2:5">
      <c r="B6" s="34" t="s">
        <v>16</v>
      </c>
      <c r="C6" s="35">
        <v>19900</v>
      </c>
      <c r="D6" s="35">
        <v>54</v>
      </c>
      <c r="E6" s="38">
        <f t="shared" si="0"/>
        <v>1074600</v>
      </c>
    </row>
    <row r="7" spans="2:5">
      <c r="B7" s="34" t="s">
        <v>10</v>
      </c>
      <c r="C7" s="35">
        <v>23000</v>
      </c>
      <c r="D7" s="35">
        <v>40</v>
      </c>
      <c r="E7" s="38">
        <f t="shared" si="0"/>
        <v>920000</v>
      </c>
    </row>
    <row r="8" spans="2:5">
      <c r="B8" s="34" t="s">
        <v>13</v>
      </c>
      <c r="C8" s="35">
        <v>16000</v>
      </c>
      <c r="D8" s="35">
        <v>37</v>
      </c>
      <c r="E8" s="38">
        <f t="shared" si="0"/>
        <v>592000</v>
      </c>
    </row>
    <row r="9" spans="2:5">
      <c r="B9" s="34" t="s">
        <v>15</v>
      </c>
      <c r="C9" s="35">
        <v>35000</v>
      </c>
      <c r="D9" s="35">
        <v>27</v>
      </c>
      <c r="E9" s="38">
        <f t="shared" si="0"/>
        <v>945000</v>
      </c>
    </row>
    <row r="10" spans="2:5">
      <c r="B10" s="34" t="s">
        <v>8</v>
      </c>
      <c r="C10" s="35">
        <v>15000</v>
      </c>
      <c r="D10" s="35">
        <v>27</v>
      </c>
      <c r="E10" s="38">
        <f t="shared" si="0"/>
        <v>405000</v>
      </c>
    </row>
    <row r="11" spans="2:5" ht="18" thickBot="1">
      <c r="B11" s="36" t="s">
        <v>18</v>
      </c>
      <c r="C11" s="37">
        <v>21000</v>
      </c>
      <c r="D11" s="37">
        <v>17</v>
      </c>
      <c r="E11" s="39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28" workbookViewId="0">
      <selection activeCell="I33" sqref="I33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3" t="s">
        <v>22</v>
      </c>
      <c r="D2" s="3" t="s">
        <v>23</v>
      </c>
      <c r="E2" s="13" t="s">
        <v>24</v>
      </c>
    </row>
    <row r="3" spans="1:8">
      <c r="A3" s="3" t="s">
        <v>15</v>
      </c>
      <c r="B3" s="14">
        <f>AVERAGEIFS($F$15:$F$40,$A$15:$A$40,A3,$E$15:$E$40,"&gt;=5")</f>
        <v>367500</v>
      </c>
      <c r="D3" s="3">
        <v>4</v>
      </c>
      <c r="E3" s="10">
        <f t="array" ref="E3">MAXA((MONTH($C$15:$C$40)=D3)*($E$15:$E$40))</f>
        <v>32</v>
      </c>
    </row>
    <row r="4" spans="1:8">
      <c r="A4" s="3" t="s">
        <v>16</v>
      </c>
      <c r="B4" s="14">
        <f t="shared" ref="B4:B10" si="0">AVERAGEIFS($F$15:$F$40,$A$15:$A$40,A4,$E$15:$E$40,"&gt;=5")</f>
        <v>268650</v>
      </c>
      <c r="D4" s="3">
        <v>5</v>
      </c>
      <c r="E4" s="10">
        <f t="array" ref="E4">MAXA((MONTH($C$15:$C$40)=D4)*($E$15:$E$40))</f>
        <v>29</v>
      </c>
    </row>
    <row r="5" spans="1:8">
      <c r="A5" s="3" t="s">
        <v>17</v>
      </c>
      <c r="B5" s="14">
        <f t="shared" si="0"/>
        <v>1182500</v>
      </c>
      <c r="D5" s="3">
        <v>6</v>
      </c>
      <c r="E5" s="10">
        <f t="array" ref="E5">MAXA((MONTH($C$15:$C$40)=D5)*($E$15:$E$40))</f>
        <v>26</v>
      </c>
    </row>
    <row r="6" spans="1:8">
      <c r="A6" s="3" t="s">
        <v>18</v>
      </c>
      <c r="B6" s="14">
        <f t="shared" si="0"/>
        <v>315000</v>
      </c>
    </row>
    <row r="7" spans="1:8">
      <c r="A7" s="3" t="s">
        <v>8</v>
      </c>
      <c r="B7" s="14">
        <f t="shared" si="0"/>
        <v>180000</v>
      </c>
      <c r="D7" s="24" t="s">
        <v>25</v>
      </c>
      <c r="E7" s="25"/>
      <c r="F7" s="26"/>
    </row>
    <row r="8" spans="1:8">
      <c r="A8" s="3" t="s">
        <v>10</v>
      </c>
      <c r="B8" s="14">
        <f t="shared" si="0"/>
        <v>437000</v>
      </c>
      <c r="D8" s="27" t="str">
        <f>TEXT(DCOUNTA(A14:H40,D14,D10:E11),"0개")</f>
        <v>4개</v>
      </c>
      <c r="E8" s="28"/>
      <c r="F8" s="29"/>
    </row>
    <row r="9" spans="1:8">
      <c r="A9" s="3" t="s">
        <v>12</v>
      </c>
      <c r="B9" s="14">
        <f t="shared" si="0"/>
        <v>558000</v>
      </c>
    </row>
    <row r="10" spans="1:8">
      <c r="A10" s="3" t="s">
        <v>13</v>
      </c>
      <c r="B10" s="14">
        <f t="shared" si="0"/>
        <v>280000</v>
      </c>
      <c r="D10" s="15" t="s">
        <v>47</v>
      </c>
      <c r="E10" s="15" t="s">
        <v>49</v>
      </c>
    </row>
    <row r="11" spans="1:8">
      <c r="D11" s="15" t="s">
        <v>48</v>
      </c>
      <c r="E11" s="15" t="s">
        <v>50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3" t="s">
        <v>27</v>
      </c>
      <c r="H14" s="13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6" t="str">
        <f>IF(LEFT(B15,1)="M","뮤지컬(" &amp; COUNTIF($B$15:B15,"M*")&amp;")",IF(LEFT(B15,1)="C","콘서트("&amp; COUNTIF($B$15:B15,"C*")&amp;")","그외(" &amp; COUNTIF($B$15:B15,"&lt;&gt;M*")-COUNTIF($B$15:B15,"C*")&amp;")"))</f>
        <v>콘서트(1)</v>
      </c>
      <c r="H15" s="17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6" t="str">
        <f>IF(LEFT(B16,1)="M","뮤지컬(" &amp; COUNTIF($B$15:B16,"M*")&amp;")",IF(LEFT(B16,1)="C","콘서트("&amp; COUNTIF($B$15:B16,"C*")&amp;")","그외(" &amp; COUNTIF($B$15:B16,"&lt;&gt;M*")-COUNTIF($B$15:B16,"C*")&amp;")"))</f>
        <v>뮤지컬(1)</v>
      </c>
      <c r="H16" s="17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6" t="str">
        <f>IF(LEFT(B17,1)="M","뮤지컬(" &amp; COUNTIF($B$15:B17,"M*")&amp;")",IF(LEFT(B17,1)="C","콘서트("&amp; COUNTIF($B$15:B17,"C*")&amp;")","그외(" &amp; COUNTIF($B$15:B17,"&lt;&gt;M*")-COUNTIF($B$15:B17,"C*")&amp;")"))</f>
        <v>콘서트(2)</v>
      </c>
      <c r="H17" s="17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6" t="str">
        <f>IF(LEFT(B18,1)="M","뮤지컬(" &amp; COUNTIF($B$15:B18,"M*")&amp;")",IF(LEFT(B18,1)="C","콘서트("&amp; COUNTIF($B$15:B18,"C*")&amp;")","그외(" &amp; COUNTIF($B$15:B18,"&lt;&gt;M*")-COUNTIF($B$15:B18,"C*")&amp;")"))</f>
        <v>그외(1)</v>
      </c>
      <c r="H18" s="17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6" t="str">
        <f>IF(LEFT(B19,1)="M","뮤지컬(" &amp; COUNTIF($B$15:B19,"M*")&amp;")",IF(LEFT(B19,1)="C","콘서트("&amp; COUNTIF($B$15:B19,"C*")&amp;")","그외(" &amp; COUNTIF($B$15:B19,"&lt;&gt;M*")-COUNTIF($B$15:B19,"C*")&amp;")"))</f>
        <v>그외(2)</v>
      </c>
      <c r="H19" s="17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6" t="str">
        <f>IF(LEFT(B20,1)="M","뮤지컬(" &amp; COUNTIF($B$15:B20,"M*")&amp;")",IF(LEFT(B20,1)="C","콘서트("&amp; COUNTIF($B$15:B20,"C*")&amp;")","그외(" &amp; COUNTIF($B$15:B20,"&lt;&gt;M*")-COUNTIF($B$15:B20,"C*")&amp;")"))</f>
        <v>콘서트(3)</v>
      </c>
      <c r="H20" s="17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6" t="str">
        <f>IF(LEFT(B21,1)="M","뮤지컬(" &amp; COUNTIF($B$15:B21,"M*")&amp;")",IF(LEFT(B21,1)="C","콘서트("&amp; COUNTIF($B$15:B21,"C*")&amp;")","그외(" &amp; COUNTIF($B$15:B21,"&lt;&gt;M*")-COUNTIF($B$15:B21,"C*")&amp;")"))</f>
        <v>그외(3)</v>
      </c>
      <c r="H21" s="17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6" t="str">
        <f>IF(LEFT(B22,1)="M","뮤지컬(" &amp; COUNTIF($B$15:B22,"M*")&amp;")",IF(LEFT(B22,1)="C","콘서트("&amp; COUNTIF($B$15:B22,"C*")&amp;")","그외(" &amp; COUNTIF($B$15:B22,"&lt;&gt;M*")-COUNTIF($B$15:B22,"C*")&amp;")"))</f>
        <v>뮤지컬(2)</v>
      </c>
      <c r="H22" s="17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6" t="str">
        <f>IF(LEFT(B23,1)="M","뮤지컬(" &amp; COUNTIF($B$15:B23,"M*")&amp;")",IF(LEFT(B23,1)="C","콘서트("&amp; COUNTIF($B$15:B23,"C*")&amp;")","그외(" &amp; COUNTIF($B$15:B23,"&lt;&gt;M*")-COUNTIF($B$15:B23,"C*")&amp;")"))</f>
        <v>그외(4)</v>
      </c>
      <c r="H23" s="17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6" t="str">
        <f>IF(LEFT(B24,1)="M","뮤지컬(" &amp; COUNTIF($B$15:B24,"M*")&amp;")",IF(LEFT(B24,1)="C","콘서트("&amp; COUNTIF($B$15:B24,"C*")&amp;")","그외(" &amp; COUNTIF($B$15:B24,"&lt;&gt;M*")-COUNTIF($B$15:B24,"C*")&amp;")"))</f>
        <v>그외(5)</v>
      </c>
      <c r="H24" s="17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6" t="str">
        <f>IF(LEFT(B25,1)="M","뮤지컬(" &amp; COUNTIF($B$15:B25,"M*")&amp;")",IF(LEFT(B25,1)="C","콘서트("&amp; COUNTIF($B$15:B25,"C*")&amp;")","그외(" &amp; COUNTIF($B$15:B25,"&lt;&gt;M*")-COUNTIF($B$15:B25,"C*")&amp;")"))</f>
        <v>뮤지컬(3)</v>
      </c>
      <c r="H25" s="17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6" t="str">
        <f>IF(LEFT(B26,1)="M","뮤지컬(" &amp; COUNTIF($B$15:B26,"M*")&amp;")",IF(LEFT(B26,1)="C","콘서트("&amp; COUNTIF($B$15:B26,"C*")&amp;")","그외(" &amp; COUNTIF($B$15:B26,"&lt;&gt;M*")-COUNTIF($B$15:B26,"C*")&amp;")"))</f>
        <v>콘서트(4)</v>
      </c>
      <c r="H26" s="17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6" t="str">
        <f>IF(LEFT(B27,1)="M","뮤지컬(" &amp; COUNTIF($B$15:B27,"M*")&amp;")",IF(LEFT(B27,1)="C","콘서트("&amp; COUNTIF($B$15:B27,"C*")&amp;")","그외(" &amp; COUNTIF($B$15:B27,"&lt;&gt;M*")-COUNTIF($B$15:B27,"C*")&amp;")"))</f>
        <v>그외(6)</v>
      </c>
      <c r="H27" s="17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6" t="str">
        <f>IF(LEFT(B28,1)="M","뮤지컬(" &amp; COUNTIF($B$15:B28,"M*")&amp;")",IF(LEFT(B28,1)="C","콘서트("&amp; COUNTIF($B$15:B28,"C*")&amp;")","그외(" &amp; COUNTIF($B$15:B28,"&lt;&gt;M*")-COUNTIF($B$15:B28,"C*")&amp;")"))</f>
        <v>그외(7)</v>
      </c>
      <c r="H28" s="17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6" t="str">
        <f>IF(LEFT(B29,1)="M","뮤지컬(" &amp; COUNTIF($B$15:B29,"M*")&amp;")",IF(LEFT(B29,1)="C","콘서트("&amp; COUNTIF($B$15:B29,"C*")&amp;")","그외(" &amp; COUNTIF($B$15:B29,"&lt;&gt;M*")-COUNTIF($B$15:B29,"C*")&amp;")"))</f>
        <v>뮤지컬(4)</v>
      </c>
      <c r="H29" s="17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6" t="str">
        <f>IF(LEFT(B30,1)="M","뮤지컬(" &amp; COUNTIF($B$15:B30,"M*")&amp;")",IF(LEFT(B30,1)="C","콘서트("&amp; COUNTIF($B$15:B30,"C*")&amp;")","그외(" &amp; COUNTIF($B$15:B30,"&lt;&gt;M*")-COUNTIF($B$15:B30,"C*")&amp;")"))</f>
        <v>그외(8)</v>
      </c>
      <c r="H30" s="17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6" t="str">
        <f>IF(LEFT(B31,1)="M","뮤지컬(" &amp; COUNTIF($B$15:B31,"M*")&amp;")",IF(LEFT(B31,1)="C","콘서트("&amp; COUNTIF($B$15:B31,"C*")&amp;")","그외(" &amp; COUNTIF($B$15:B31,"&lt;&gt;M*")-COUNTIF($B$15:B31,"C*")&amp;")"))</f>
        <v>콘서트(5)</v>
      </c>
      <c r="H31" s="17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6" t="str">
        <f>IF(LEFT(B32,1)="M","뮤지컬(" &amp; COUNTIF($B$15:B32,"M*")&amp;")",IF(LEFT(B32,1)="C","콘서트("&amp; COUNTIF($B$15:B32,"C*")&amp;")","그외(" &amp; COUNTIF($B$15:B32,"&lt;&gt;M*")-COUNTIF($B$15:B32,"C*")&amp;")"))</f>
        <v>그외(9)</v>
      </c>
      <c r="H32" s="17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6" t="str">
        <f>IF(LEFT(B33,1)="M","뮤지컬(" &amp; COUNTIF($B$15:B33,"M*")&amp;")",IF(LEFT(B33,1)="C","콘서트("&amp; COUNTIF($B$15:B33,"C*")&amp;")","그외(" &amp; COUNTIF($B$15:B33,"&lt;&gt;M*")-COUNTIF($B$15:B33,"C*")&amp;")"))</f>
        <v>콘서트(6)</v>
      </c>
      <c r="H33" s="17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6" t="str">
        <f>IF(LEFT(B34,1)="M","뮤지컬(" &amp; COUNTIF($B$15:B34,"M*")&amp;")",IF(LEFT(B34,1)="C","콘서트("&amp; COUNTIF($B$15:B34,"C*")&amp;")","그외(" &amp; COUNTIF($B$15:B34,"&lt;&gt;M*")-COUNTIF($B$15:B34,"C*")&amp;")"))</f>
        <v>뮤지컬(5)</v>
      </c>
      <c r="H34" s="17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6" t="str">
        <f>IF(LEFT(B35,1)="M","뮤지컬(" &amp; COUNTIF($B$15:B35,"M*")&amp;")",IF(LEFT(B35,1)="C","콘서트("&amp; COUNTIF($B$15:B35,"C*")&amp;")","그외(" &amp; COUNTIF($B$15:B35,"&lt;&gt;M*")-COUNTIF($B$15:B35,"C*")&amp;")"))</f>
        <v>그외(10)</v>
      </c>
      <c r="H35" s="17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6" t="str">
        <f>IF(LEFT(B36,1)="M","뮤지컬(" &amp; COUNTIF($B$15:B36,"M*")&amp;")",IF(LEFT(B36,1)="C","콘서트("&amp; COUNTIF($B$15:B36,"C*")&amp;")","그외(" &amp; COUNTIF($B$15:B36,"&lt;&gt;M*")-COUNTIF($B$15:B36,"C*")&amp;")"))</f>
        <v>뮤지컬(6)</v>
      </c>
      <c r="H36" s="17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6" t="str">
        <f>IF(LEFT(B37,1)="M","뮤지컬(" &amp; COUNTIF($B$15:B37,"M*")&amp;")",IF(LEFT(B37,1)="C","콘서트("&amp; COUNTIF($B$15:B37,"C*")&amp;")","그외(" &amp; COUNTIF($B$15:B37,"&lt;&gt;M*")-COUNTIF($B$15:B37,"C*")&amp;")"))</f>
        <v>뮤지컬(7)</v>
      </c>
      <c r="H37" s="17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6" t="str">
        <f>IF(LEFT(B38,1)="M","뮤지컬(" &amp; COUNTIF($B$15:B38,"M*")&amp;")",IF(LEFT(B38,1)="C","콘서트("&amp; COUNTIF($B$15:B38,"C*")&amp;")","그외(" &amp; COUNTIF($B$15:B38,"&lt;&gt;M*")-COUNTIF($B$15:B38,"C*")&amp;")"))</f>
        <v>뮤지컬(8)</v>
      </c>
      <c r="H38" s="17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6" t="str">
        <f>IF(LEFT(B39,1)="M","뮤지컬(" &amp; COUNTIF($B$15:B39,"M*")&amp;")",IF(LEFT(B39,1)="C","콘서트("&amp; COUNTIF($B$15:B39,"C*")&amp;")","그외(" &amp; COUNTIF($B$15:B39,"&lt;&gt;M*")-COUNTIF($B$15:B39,"C*")&amp;")"))</f>
        <v>콘서트(7)</v>
      </c>
      <c r="H39" s="17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6" t="str">
        <f>IF(LEFT(B40,1)="M","뮤지컬(" &amp; COUNTIF($B$15:B40,"M*")&amp;")",IF(LEFT(B40,1)="C","콘서트("&amp; COUNTIF($B$15:B40,"C*")&amp;")","그외(" &amp; COUNTIF($B$15:B40,"&lt;&gt;M*")-COUNTIF($B$15:B40,"C*")&amp;")"))</f>
        <v>그외(11)</v>
      </c>
      <c r="H40" s="17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19" workbookViewId="0">
      <selection activeCell="A10" sqref="A10"/>
    </sheetView>
  </sheetViews>
  <sheetFormatPr defaultRowHeight="17.399999999999999"/>
  <cols>
    <col min="1" max="1" width="21.8984375" bestFit="1" customWidth="1"/>
    <col min="2" max="2" width="17.69921875" bestFit="1" customWidth="1"/>
    <col min="3" max="3" width="14.09765625" bestFit="1" customWidth="1"/>
    <col min="4" max="5" width="12.59765625" bestFit="1" customWidth="1"/>
    <col min="6" max="6" width="9.296875" bestFit="1" customWidth="1"/>
    <col min="7" max="11" width="12.59765625" bestFit="1" customWidth="1"/>
    <col min="12" max="12" width="10.8984375" bestFit="1" customWidth="1"/>
  </cols>
  <sheetData>
    <row r="2" spans="1:6">
      <c r="A2" s="40" t="s">
        <v>2</v>
      </c>
      <c r="B2" t="s">
        <v>11</v>
      </c>
    </row>
    <row r="4" spans="1:6">
      <c r="A4" s="43"/>
      <c r="B4" s="43"/>
      <c r="C4" s="43"/>
      <c r="D4" s="44" t="s">
        <v>3</v>
      </c>
      <c r="E4" s="43"/>
      <c r="F4" s="43"/>
    </row>
    <row r="5" spans="1:6">
      <c r="A5" s="44" t="s">
        <v>58</v>
      </c>
      <c r="B5" s="44" t="s">
        <v>52</v>
      </c>
      <c r="C5" s="44" t="s">
        <v>64</v>
      </c>
      <c r="D5" s="45" t="s">
        <v>12</v>
      </c>
      <c r="E5" s="45" t="s">
        <v>16</v>
      </c>
      <c r="F5" s="45" t="s">
        <v>51</v>
      </c>
    </row>
    <row r="6" spans="1:6">
      <c r="A6" s="43" t="s">
        <v>59</v>
      </c>
      <c r="B6" s="43"/>
      <c r="C6" s="43"/>
      <c r="D6" s="42"/>
      <c r="E6" s="42"/>
      <c r="F6" s="42"/>
    </row>
    <row r="7" spans="1:6">
      <c r="A7" s="43"/>
      <c r="B7" s="43" t="s">
        <v>53</v>
      </c>
      <c r="C7" s="43"/>
      <c r="D7" s="42"/>
      <c r="E7" s="42"/>
      <c r="F7" s="42"/>
    </row>
    <row r="8" spans="1:6">
      <c r="A8" s="43"/>
      <c r="B8" s="43"/>
      <c r="C8" s="43" t="s">
        <v>62</v>
      </c>
      <c r="D8" s="42">
        <v>27</v>
      </c>
      <c r="E8" s="42">
        <v>21</v>
      </c>
      <c r="F8" s="42">
        <v>27</v>
      </c>
    </row>
    <row r="9" spans="1:6">
      <c r="A9" s="43"/>
      <c r="B9" s="43"/>
      <c r="C9" s="43" t="s">
        <v>63</v>
      </c>
      <c r="D9" s="42">
        <v>837000</v>
      </c>
      <c r="E9" s="42">
        <v>417900</v>
      </c>
      <c r="F9" s="42">
        <v>837000</v>
      </c>
    </row>
    <row r="10" spans="1:6">
      <c r="A10" s="43" t="s">
        <v>68</v>
      </c>
      <c r="B10" s="43"/>
      <c r="C10" s="43"/>
      <c r="D10" s="42">
        <v>27</v>
      </c>
      <c r="E10" s="42">
        <v>21</v>
      </c>
      <c r="F10" s="42">
        <v>27</v>
      </c>
    </row>
    <row r="11" spans="1:6">
      <c r="A11" s="43" t="s">
        <v>69</v>
      </c>
      <c r="B11" s="43"/>
      <c r="C11" s="43"/>
      <c r="D11" s="42">
        <v>837000</v>
      </c>
      <c r="E11" s="42">
        <v>417900</v>
      </c>
      <c r="F11" s="42">
        <v>837000</v>
      </c>
    </row>
    <row r="12" spans="1:6">
      <c r="A12" s="43" t="s">
        <v>74</v>
      </c>
      <c r="B12" s="43"/>
      <c r="C12" s="43"/>
      <c r="D12" s="42">
        <v>27</v>
      </c>
      <c r="E12" s="42">
        <v>21</v>
      </c>
      <c r="F12" s="42">
        <v>21</v>
      </c>
    </row>
    <row r="13" spans="1:6">
      <c r="A13" s="43" t="s">
        <v>75</v>
      </c>
      <c r="B13" s="43"/>
      <c r="C13" s="43"/>
      <c r="D13" s="42">
        <v>837000</v>
      </c>
      <c r="E13" s="42">
        <v>417900</v>
      </c>
      <c r="F13" s="42">
        <v>417900</v>
      </c>
    </row>
    <row r="14" spans="1:6">
      <c r="A14" s="43" t="s">
        <v>60</v>
      </c>
      <c r="B14" s="43"/>
      <c r="C14" s="43"/>
      <c r="D14" s="42"/>
      <c r="E14" s="42"/>
      <c r="F14" s="42"/>
    </row>
    <row r="15" spans="1:6">
      <c r="A15" s="43"/>
      <c r="B15" s="43" t="s">
        <v>54</v>
      </c>
      <c r="C15" s="43"/>
      <c r="D15" s="42"/>
      <c r="E15" s="42"/>
      <c r="F15" s="42"/>
    </row>
    <row r="16" spans="1:6">
      <c r="A16" s="43"/>
      <c r="B16" s="43"/>
      <c r="C16" s="43" t="s">
        <v>62</v>
      </c>
      <c r="D16" s="42">
        <v>6</v>
      </c>
      <c r="E16" s="42">
        <v>19</v>
      </c>
      <c r="F16" s="42">
        <v>19</v>
      </c>
    </row>
    <row r="17" spans="1:6">
      <c r="A17" s="43"/>
      <c r="B17" s="43"/>
      <c r="C17" s="43" t="s">
        <v>63</v>
      </c>
      <c r="D17" s="42">
        <v>186000</v>
      </c>
      <c r="E17" s="42">
        <v>378100</v>
      </c>
      <c r="F17" s="42">
        <v>378100</v>
      </c>
    </row>
    <row r="18" spans="1:6">
      <c r="A18" s="43"/>
      <c r="B18" s="43" t="s">
        <v>55</v>
      </c>
      <c r="C18" s="43"/>
      <c r="D18" s="42"/>
      <c r="E18" s="42"/>
      <c r="F18" s="42"/>
    </row>
    <row r="19" spans="1:6">
      <c r="A19" s="43"/>
      <c r="B19" s="43"/>
      <c r="C19" s="43" t="s">
        <v>62</v>
      </c>
      <c r="D19" s="42">
        <v>21</v>
      </c>
      <c r="E19" s="42" t="s">
        <v>67</v>
      </c>
      <c r="F19" s="42">
        <v>21</v>
      </c>
    </row>
    <row r="20" spans="1:6">
      <c r="A20" s="43"/>
      <c r="B20" s="43"/>
      <c r="C20" s="43" t="s">
        <v>63</v>
      </c>
      <c r="D20" s="42">
        <v>651000</v>
      </c>
      <c r="E20" s="42" t="s">
        <v>67</v>
      </c>
      <c r="F20" s="42">
        <v>651000</v>
      </c>
    </row>
    <row r="21" spans="1:6">
      <c r="A21" s="43"/>
      <c r="B21" s="43" t="s">
        <v>56</v>
      </c>
      <c r="C21" s="43"/>
      <c r="D21" s="42"/>
      <c r="E21" s="42"/>
      <c r="F21" s="42"/>
    </row>
    <row r="22" spans="1:6">
      <c r="A22" s="43"/>
      <c r="B22" s="43"/>
      <c r="C22" s="43" t="s">
        <v>62</v>
      </c>
      <c r="D22" s="42" t="s">
        <v>67</v>
      </c>
      <c r="E22" s="42">
        <v>9</v>
      </c>
      <c r="F22" s="42">
        <v>9</v>
      </c>
    </row>
    <row r="23" spans="1:6">
      <c r="A23" s="43"/>
      <c r="B23" s="43"/>
      <c r="C23" s="43" t="s">
        <v>63</v>
      </c>
      <c r="D23" s="42" t="s">
        <v>67</v>
      </c>
      <c r="E23" s="42">
        <v>179100</v>
      </c>
      <c r="F23" s="42">
        <v>179100</v>
      </c>
    </row>
    <row r="24" spans="1:6">
      <c r="A24" s="43" t="s">
        <v>70</v>
      </c>
      <c r="B24" s="43"/>
      <c r="C24" s="43"/>
      <c r="D24" s="42">
        <v>21</v>
      </c>
      <c r="E24" s="42">
        <v>19</v>
      </c>
      <c r="F24" s="42">
        <v>21</v>
      </c>
    </row>
    <row r="25" spans="1:6">
      <c r="A25" s="43" t="s">
        <v>71</v>
      </c>
      <c r="B25" s="43"/>
      <c r="C25" s="43"/>
      <c r="D25" s="42">
        <v>651000</v>
      </c>
      <c r="E25" s="42">
        <v>378100</v>
      </c>
      <c r="F25" s="42">
        <v>651000</v>
      </c>
    </row>
    <row r="26" spans="1:6">
      <c r="A26" s="43" t="s">
        <v>76</v>
      </c>
      <c r="B26" s="43"/>
      <c r="C26" s="43"/>
      <c r="D26" s="42">
        <v>2</v>
      </c>
      <c r="E26" s="42">
        <v>9</v>
      </c>
      <c r="F26" s="42">
        <v>2</v>
      </c>
    </row>
    <row r="27" spans="1:6">
      <c r="A27" s="43" t="s">
        <v>77</v>
      </c>
      <c r="B27" s="43"/>
      <c r="C27" s="43"/>
      <c r="D27" s="42">
        <v>62000</v>
      </c>
      <c r="E27" s="42">
        <v>179100</v>
      </c>
      <c r="F27" s="42">
        <v>62000</v>
      </c>
    </row>
    <row r="28" spans="1:6">
      <c r="A28" s="43" t="s">
        <v>61</v>
      </c>
      <c r="B28" s="43"/>
      <c r="C28" s="43"/>
      <c r="D28" s="42"/>
      <c r="E28" s="42"/>
      <c r="F28" s="42"/>
    </row>
    <row r="29" spans="1:6">
      <c r="A29" s="43"/>
      <c r="B29" s="43" t="s">
        <v>57</v>
      </c>
      <c r="C29" s="43"/>
      <c r="D29" s="42"/>
      <c r="E29" s="42"/>
      <c r="F29" s="42"/>
    </row>
    <row r="30" spans="1:6">
      <c r="A30" s="43"/>
      <c r="B30" s="43"/>
      <c r="C30" s="43" t="s">
        <v>62</v>
      </c>
      <c r="D30" s="42" t="s">
        <v>67</v>
      </c>
      <c r="E30" s="42">
        <v>5</v>
      </c>
      <c r="F30" s="42">
        <v>5</v>
      </c>
    </row>
    <row r="31" spans="1:6">
      <c r="A31" s="43"/>
      <c r="B31" s="43"/>
      <c r="C31" s="43" t="s">
        <v>63</v>
      </c>
      <c r="D31" s="42" t="s">
        <v>67</v>
      </c>
      <c r="E31" s="42">
        <v>99500</v>
      </c>
      <c r="F31" s="42">
        <v>99500</v>
      </c>
    </row>
    <row r="32" spans="1:6">
      <c r="A32" s="43" t="s">
        <v>72</v>
      </c>
      <c r="B32" s="43"/>
      <c r="C32" s="43"/>
      <c r="D32" s="42" t="s">
        <v>67</v>
      </c>
      <c r="E32" s="42">
        <v>5</v>
      </c>
      <c r="F32" s="42">
        <v>5</v>
      </c>
    </row>
    <row r="33" spans="1:6">
      <c r="A33" s="43" t="s">
        <v>73</v>
      </c>
      <c r="B33" s="43"/>
      <c r="C33" s="43"/>
      <c r="D33" s="42" t="s">
        <v>67</v>
      </c>
      <c r="E33" s="42">
        <v>99500</v>
      </c>
      <c r="F33" s="42">
        <v>99500</v>
      </c>
    </row>
    <row r="34" spans="1:6">
      <c r="A34" s="43" t="s">
        <v>78</v>
      </c>
      <c r="B34" s="43"/>
      <c r="C34" s="43"/>
      <c r="D34" s="42" t="s">
        <v>67</v>
      </c>
      <c r="E34" s="42">
        <v>5</v>
      </c>
      <c r="F34" s="42">
        <v>5</v>
      </c>
    </row>
    <row r="35" spans="1:6">
      <c r="A35" s="43" t="s">
        <v>79</v>
      </c>
      <c r="B35" s="43"/>
      <c r="C35" s="43"/>
      <c r="D35" s="42" t="s">
        <v>67</v>
      </c>
      <c r="E35" s="42">
        <v>99500</v>
      </c>
      <c r="F35" s="42">
        <v>99500</v>
      </c>
    </row>
    <row r="36" spans="1:6">
      <c r="A36" s="43" t="s">
        <v>65</v>
      </c>
      <c r="B36" s="43"/>
      <c r="C36" s="43"/>
      <c r="D36" s="42">
        <v>27</v>
      </c>
      <c r="E36" s="42">
        <v>21</v>
      </c>
      <c r="F36" s="42">
        <v>27</v>
      </c>
    </row>
    <row r="37" spans="1:6">
      <c r="A37" s="43" t="s">
        <v>66</v>
      </c>
      <c r="B37" s="43"/>
      <c r="C37" s="43"/>
      <c r="D37" s="42">
        <v>837000</v>
      </c>
      <c r="E37" s="42">
        <v>417900</v>
      </c>
      <c r="F37" s="42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abSelected="1" workbookViewId="0">
      <selection activeCell="I3" sqref="I3:J3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80</v>
      </c>
      <c r="J3" s="3" t="s">
        <v>81</v>
      </c>
      <c r="K3" s="3" t="s">
        <v>82</v>
      </c>
    </row>
    <row r="4" spans="2:11">
      <c r="B4" t="s">
        <v>13</v>
      </c>
      <c r="C4" t="s">
        <v>9</v>
      </c>
      <c r="D4" s="41">
        <v>43839</v>
      </c>
      <c r="E4" s="46">
        <v>16000</v>
      </c>
      <c r="F4">
        <v>5</v>
      </c>
      <c r="G4" s="46">
        <v>80000</v>
      </c>
      <c r="I4" s="10" t="s">
        <v>9</v>
      </c>
      <c r="J4" s="10"/>
      <c r="K4" s="47">
        <v>1869000</v>
      </c>
    </row>
    <row r="5" spans="2:11">
      <c r="B5" t="s">
        <v>12</v>
      </c>
      <c r="C5" t="s">
        <v>11</v>
      </c>
      <c r="D5" s="41">
        <v>43862</v>
      </c>
      <c r="E5" s="46">
        <v>31000</v>
      </c>
      <c r="F5">
        <v>27</v>
      </c>
      <c r="G5" s="46">
        <v>837000</v>
      </c>
      <c r="I5" s="10" t="s">
        <v>11</v>
      </c>
      <c r="J5" s="10"/>
      <c r="K5" s="47">
        <v>2810600</v>
      </c>
    </row>
    <row r="6" spans="2:11">
      <c r="B6" t="s">
        <v>18</v>
      </c>
      <c r="C6" t="s">
        <v>9</v>
      </c>
      <c r="D6" s="41">
        <v>43866</v>
      </c>
      <c r="E6" s="46">
        <v>21000</v>
      </c>
      <c r="F6">
        <v>15</v>
      </c>
      <c r="G6" s="46">
        <v>315000</v>
      </c>
      <c r="I6" s="10" t="s">
        <v>7</v>
      </c>
      <c r="J6" s="10"/>
      <c r="K6" s="47">
        <v>405000</v>
      </c>
    </row>
    <row r="7" spans="2:11">
      <c r="B7" t="s">
        <v>16</v>
      </c>
      <c r="C7" t="s">
        <v>11</v>
      </c>
      <c r="D7" s="41">
        <v>43873</v>
      </c>
      <c r="E7" s="46">
        <v>19900</v>
      </c>
      <c r="F7">
        <v>21</v>
      </c>
      <c r="G7" s="46">
        <v>417900</v>
      </c>
      <c r="I7" s="10" t="s">
        <v>14</v>
      </c>
      <c r="J7" s="10"/>
      <c r="K7" s="47">
        <v>3377000</v>
      </c>
    </row>
    <row r="8" spans="2:11">
      <c r="B8" t="s">
        <v>8</v>
      </c>
      <c r="C8" t="s">
        <v>7</v>
      </c>
      <c r="D8" s="41">
        <v>43914</v>
      </c>
      <c r="E8" s="46">
        <v>15000</v>
      </c>
      <c r="F8">
        <v>5</v>
      </c>
      <c r="G8" s="46">
        <v>75000</v>
      </c>
    </row>
    <row r="9" spans="2:11">
      <c r="B9" t="s">
        <v>12</v>
      </c>
      <c r="C9" t="s">
        <v>11</v>
      </c>
      <c r="D9" s="41">
        <v>43923</v>
      </c>
      <c r="E9" s="46">
        <v>31000</v>
      </c>
      <c r="F9">
        <v>6</v>
      </c>
      <c r="G9" s="46">
        <v>186000</v>
      </c>
    </row>
    <row r="10" spans="2:11">
      <c r="B10" t="s">
        <v>13</v>
      </c>
      <c r="C10" t="s">
        <v>9</v>
      </c>
      <c r="D10" s="41">
        <v>43926</v>
      </c>
      <c r="E10" s="46">
        <v>16000</v>
      </c>
      <c r="F10">
        <v>2</v>
      </c>
      <c r="G10" s="46">
        <v>32000</v>
      </c>
    </row>
    <row r="11" spans="2:11">
      <c r="B11" t="s">
        <v>16</v>
      </c>
      <c r="C11" t="s">
        <v>11</v>
      </c>
      <c r="D11" s="41">
        <v>43926</v>
      </c>
      <c r="E11" s="46">
        <v>19900</v>
      </c>
      <c r="F11">
        <v>19</v>
      </c>
      <c r="G11" s="46">
        <v>378100</v>
      </c>
    </row>
    <row r="12" spans="2:11">
      <c r="B12" t="s">
        <v>10</v>
      </c>
      <c r="C12" t="s">
        <v>9</v>
      </c>
      <c r="D12" s="41">
        <v>43928</v>
      </c>
      <c r="E12" s="46">
        <v>23000</v>
      </c>
      <c r="F12">
        <v>6</v>
      </c>
      <c r="G12" s="46">
        <v>138000</v>
      </c>
    </row>
    <row r="13" spans="2:11">
      <c r="B13" t="s">
        <v>10</v>
      </c>
      <c r="C13" t="s">
        <v>9</v>
      </c>
      <c r="D13" s="41">
        <v>43929</v>
      </c>
      <c r="E13" s="46">
        <v>23000</v>
      </c>
      <c r="F13">
        <v>32</v>
      </c>
      <c r="G13" s="46">
        <v>736000</v>
      </c>
    </row>
    <row r="14" spans="2:11">
      <c r="B14" t="s">
        <v>18</v>
      </c>
      <c r="C14" t="s">
        <v>9</v>
      </c>
      <c r="D14" s="41">
        <v>43954</v>
      </c>
      <c r="E14" s="46">
        <v>21000</v>
      </c>
      <c r="F14">
        <v>2</v>
      </c>
      <c r="G14" s="46">
        <v>42000</v>
      </c>
    </row>
    <row r="15" spans="2:11">
      <c r="B15" t="s">
        <v>12</v>
      </c>
      <c r="C15" t="s">
        <v>11</v>
      </c>
      <c r="D15" s="41">
        <v>43958</v>
      </c>
      <c r="E15" s="46">
        <v>31000</v>
      </c>
      <c r="F15">
        <v>21</v>
      </c>
      <c r="G15" s="46">
        <v>651000</v>
      </c>
    </row>
    <row r="16" spans="2:11">
      <c r="B16" t="s">
        <v>17</v>
      </c>
      <c r="C16" t="s">
        <v>14</v>
      </c>
      <c r="D16" s="41">
        <v>43959</v>
      </c>
      <c r="E16" s="46">
        <v>43000</v>
      </c>
      <c r="F16">
        <v>29</v>
      </c>
      <c r="G16" s="46">
        <v>1247000</v>
      </c>
    </row>
    <row r="17" spans="2:7">
      <c r="B17" t="s">
        <v>12</v>
      </c>
      <c r="C17" t="s">
        <v>11</v>
      </c>
      <c r="D17" s="41">
        <v>43962</v>
      </c>
      <c r="E17" s="46">
        <v>31000</v>
      </c>
      <c r="F17">
        <v>2</v>
      </c>
      <c r="G17" s="46">
        <v>62000</v>
      </c>
    </row>
    <row r="18" spans="2:7">
      <c r="B18" t="s">
        <v>15</v>
      </c>
      <c r="C18" t="s">
        <v>14</v>
      </c>
      <c r="D18" s="41">
        <v>43970</v>
      </c>
      <c r="E18" s="46">
        <v>35000</v>
      </c>
      <c r="F18">
        <v>11</v>
      </c>
      <c r="G18" s="46">
        <v>385000</v>
      </c>
    </row>
    <row r="19" spans="2:7">
      <c r="B19" t="s">
        <v>10</v>
      </c>
      <c r="C19" t="s">
        <v>9</v>
      </c>
      <c r="D19" s="41">
        <v>43984</v>
      </c>
      <c r="E19" s="46">
        <v>23000</v>
      </c>
      <c r="F19">
        <v>2</v>
      </c>
      <c r="G19" s="46">
        <v>46000</v>
      </c>
    </row>
    <row r="20" spans="2:7">
      <c r="B20" t="s">
        <v>17</v>
      </c>
      <c r="C20" t="s">
        <v>14</v>
      </c>
      <c r="D20" s="41">
        <v>43984</v>
      </c>
      <c r="E20" s="46">
        <v>43000</v>
      </c>
      <c r="F20">
        <v>26</v>
      </c>
      <c r="G20" s="46">
        <v>1118000</v>
      </c>
    </row>
    <row r="21" spans="2:7">
      <c r="B21" t="s">
        <v>15</v>
      </c>
      <c r="C21" t="s">
        <v>14</v>
      </c>
      <c r="D21" s="41">
        <v>43987</v>
      </c>
      <c r="E21" s="46">
        <v>35000</v>
      </c>
      <c r="F21">
        <v>10</v>
      </c>
      <c r="G21" s="46">
        <v>350000</v>
      </c>
    </row>
    <row r="22" spans="2:7">
      <c r="B22" t="s">
        <v>16</v>
      </c>
      <c r="C22" t="s">
        <v>11</v>
      </c>
      <c r="D22" s="41">
        <v>43990</v>
      </c>
      <c r="E22" s="46">
        <v>19900</v>
      </c>
      <c r="F22">
        <v>9</v>
      </c>
      <c r="G22" s="46">
        <v>179100</v>
      </c>
    </row>
    <row r="23" spans="2:7">
      <c r="B23" t="s">
        <v>8</v>
      </c>
      <c r="C23" t="s">
        <v>7</v>
      </c>
      <c r="D23" s="41">
        <v>43991</v>
      </c>
      <c r="E23" s="46">
        <v>15000</v>
      </c>
      <c r="F23">
        <v>3</v>
      </c>
      <c r="G23" s="46">
        <v>45000</v>
      </c>
    </row>
    <row r="24" spans="2:7">
      <c r="B24" t="s">
        <v>15</v>
      </c>
      <c r="C24" t="s">
        <v>14</v>
      </c>
      <c r="D24" s="41">
        <v>43991</v>
      </c>
      <c r="E24" s="46">
        <v>35000</v>
      </c>
      <c r="F24">
        <v>3</v>
      </c>
      <c r="G24" s="46">
        <v>105000</v>
      </c>
    </row>
    <row r="25" spans="2:7">
      <c r="B25" t="s">
        <v>13</v>
      </c>
      <c r="C25" t="s">
        <v>9</v>
      </c>
      <c r="D25" s="41">
        <v>44020</v>
      </c>
      <c r="E25" s="46">
        <v>16000</v>
      </c>
      <c r="F25">
        <v>30</v>
      </c>
      <c r="G25" s="46">
        <v>480000</v>
      </c>
    </row>
    <row r="26" spans="2:7">
      <c r="B26" t="s">
        <v>17</v>
      </c>
      <c r="C26" t="s">
        <v>14</v>
      </c>
      <c r="D26" s="41">
        <v>44023</v>
      </c>
      <c r="E26" s="46">
        <v>43000</v>
      </c>
      <c r="F26">
        <v>4</v>
      </c>
      <c r="G26" s="46">
        <v>172000</v>
      </c>
    </row>
    <row r="27" spans="2:7">
      <c r="B27" t="s">
        <v>8</v>
      </c>
      <c r="C27" t="s">
        <v>7</v>
      </c>
      <c r="D27" s="41">
        <v>44027</v>
      </c>
      <c r="E27" s="46">
        <v>15000</v>
      </c>
      <c r="F27">
        <v>19</v>
      </c>
      <c r="G27" s="46">
        <v>285000</v>
      </c>
    </row>
    <row r="28" spans="2:7">
      <c r="B28" t="s">
        <v>16</v>
      </c>
      <c r="C28" t="s">
        <v>11</v>
      </c>
      <c r="D28" s="41">
        <v>44057</v>
      </c>
      <c r="E28" s="46">
        <v>19900</v>
      </c>
      <c r="F28">
        <v>5</v>
      </c>
      <c r="G28" s="46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/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/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5"/>
      <c r="B1" s="15"/>
      <c r="C1" s="15"/>
      <c r="D1" s="15"/>
      <c r="E1" s="15"/>
    </row>
    <row r="2" spans="1:5" ht="18" thickBot="1">
      <c r="A2" s="15"/>
      <c r="B2" t="s">
        <v>0</v>
      </c>
    </row>
    <row r="3" spans="1:5">
      <c r="A3" s="15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5"/>
      <c r="B4" s="9" t="s">
        <v>15</v>
      </c>
      <c r="C4" s="18">
        <v>35000</v>
      </c>
      <c r="D4" s="10">
        <v>100</v>
      </c>
      <c r="E4" s="19">
        <f t="shared" ref="E4:E11" si="0">C4*D4</f>
        <v>3500000</v>
      </c>
    </row>
    <row r="5" spans="1:5">
      <c r="A5" s="15"/>
      <c r="B5" s="9" t="s">
        <v>8</v>
      </c>
      <c r="C5" s="18">
        <v>15000</v>
      </c>
      <c r="D5" s="10">
        <v>35</v>
      </c>
      <c r="E5" s="19">
        <f t="shared" si="0"/>
        <v>525000</v>
      </c>
    </row>
    <row r="6" spans="1:5">
      <c r="A6" s="15"/>
      <c r="B6" s="9" t="s">
        <v>17</v>
      </c>
      <c r="C6" s="18">
        <v>43000</v>
      </c>
      <c r="D6" s="10">
        <v>89</v>
      </c>
      <c r="E6" s="19">
        <f t="shared" si="0"/>
        <v>3827000</v>
      </c>
    </row>
    <row r="7" spans="1:5">
      <c r="A7" s="15"/>
      <c r="B7" s="9" t="s">
        <v>18</v>
      </c>
      <c r="C7" s="18">
        <v>21000</v>
      </c>
      <c r="D7" s="10">
        <v>120</v>
      </c>
      <c r="E7" s="19">
        <f t="shared" si="0"/>
        <v>2520000</v>
      </c>
    </row>
    <row r="8" spans="1:5">
      <c r="A8" s="15"/>
      <c r="B8" s="9" t="s">
        <v>12</v>
      </c>
      <c r="C8" s="18">
        <v>31000</v>
      </c>
      <c r="D8" s="10">
        <v>75</v>
      </c>
      <c r="E8" s="19">
        <f t="shared" si="0"/>
        <v>2325000</v>
      </c>
    </row>
    <row r="9" spans="1:5">
      <c r="A9" s="15"/>
      <c r="B9" s="9" t="s">
        <v>16</v>
      </c>
      <c r="C9" s="18">
        <v>19900</v>
      </c>
      <c r="D9" s="10">
        <v>30</v>
      </c>
      <c r="E9" s="19">
        <f t="shared" si="0"/>
        <v>597000</v>
      </c>
    </row>
    <row r="10" spans="1:5">
      <c r="A10" s="15"/>
      <c r="B10" s="9" t="s">
        <v>13</v>
      </c>
      <c r="C10" s="18">
        <v>16000</v>
      </c>
      <c r="D10" s="10">
        <v>59</v>
      </c>
      <c r="E10" s="19">
        <f t="shared" si="0"/>
        <v>944000</v>
      </c>
    </row>
    <row r="11" spans="1:5" ht="18" thickBot="1">
      <c r="A11" s="15"/>
      <c r="B11" s="11" t="s">
        <v>10</v>
      </c>
      <c r="C11" s="20">
        <v>23000</v>
      </c>
      <c r="D11" s="12">
        <v>80</v>
      </c>
      <c r="E11" s="21">
        <f t="shared" si="0"/>
        <v>1840000</v>
      </c>
    </row>
    <row r="12" spans="1:5">
      <c r="A12" s="15"/>
      <c r="B12" s="15"/>
      <c r="C12" s="15"/>
      <c r="D12" s="15"/>
      <c r="E12" s="15"/>
    </row>
    <row r="13" spans="1:5">
      <c r="A13" s="15"/>
      <c r="B13" s="15"/>
      <c r="C13" s="15"/>
      <c r="D13" s="15"/>
      <c r="E13" s="15"/>
    </row>
    <row r="14" spans="1:5">
      <c r="A14" s="15"/>
      <c r="B14" s="15"/>
      <c r="C14" s="15"/>
      <c r="D14" s="15"/>
      <c r="E14" s="15"/>
    </row>
    <row r="15" spans="1:5">
      <c r="A15" s="15"/>
      <c r="B15" s="15"/>
      <c r="C15" s="15"/>
      <c r="D15" s="15"/>
      <c r="E15" s="15"/>
    </row>
    <row r="16" spans="1:5">
      <c r="A16" s="15"/>
      <c r="B16" s="15"/>
      <c r="C16" s="15"/>
      <c r="D16" s="15"/>
      <c r="E16" s="15"/>
    </row>
    <row r="17" spans="1:5">
      <c r="A17" s="15"/>
      <c r="B17" s="15"/>
      <c r="C17" s="15"/>
      <c r="D17" s="15"/>
      <c r="E17" s="15"/>
    </row>
    <row r="18" spans="1:5">
      <c r="A18" s="15"/>
      <c r="B18" s="15"/>
      <c r="C18" s="15"/>
      <c r="D18" s="15"/>
      <c r="E18" s="15"/>
    </row>
    <row r="19" spans="1:5">
      <c r="A19" s="15"/>
      <c r="B19" s="15"/>
      <c r="C19" s="15"/>
      <c r="D19" s="15"/>
      <c r="E19" s="15"/>
    </row>
    <row r="20" spans="1:5">
      <c r="A20" s="15"/>
      <c r="B20" s="15"/>
      <c r="C20" s="15"/>
      <c r="D20" s="15"/>
      <c r="E20" s="15"/>
    </row>
    <row r="21" spans="1:5">
      <c r="A21" s="15"/>
      <c r="B21" s="15"/>
      <c r="C21" s="15"/>
      <c r="D21" s="15"/>
      <c r="E21" s="15"/>
    </row>
    <row r="22" spans="1:5">
      <c r="A22" s="15"/>
      <c r="B22" s="15"/>
      <c r="C22" s="15"/>
      <c r="D22" s="15"/>
      <c r="E22" s="15"/>
    </row>
    <row r="23" spans="1:5">
      <c r="A23" s="15"/>
      <c r="B23" s="15"/>
      <c r="C23" s="15"/>
      <c r="D23" s="15"/>
      <c r="E23" s="15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11" sqref="C11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2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3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3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3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이재혁</cp:lastModifiedBy>
  <dcterms:created xsi:type="dcterms:W3CDTF">2023-08-09T00:13:15Z</dcterms:created>
  <dcterms:modified xsi:type="dcterms:W3CDTF">2025-04-17T07:38:09Z</dcterms:modified>
</cp:coreProperties>
</file>