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d289ee5197292a/바탕 화면/컴활/02 최신기출유형/04회/"/>
    </mc:Choice>
  </mc:AlternateContent>
  <xr:revisionPtr revIDLastSave="157" documentId="13_ncr:1_{05B18637-F985-4DC8-A162-A1293E3E9FE7}" xr6:coauthVersionLast="47" xr6:coauthVersionMax="47" xr10:uidLastSave="{30FBB32A-02D0-4DD8-8DD4-3F3F4CE3096D}"/>
  <bookViews>
    <workbookView xWindow="-108" yWindow="-108" windowWidth="23256" windowHeight="1245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" l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D8" i="3"/>
  <c r="E6" i="2"/>
  <c r="E4" i="3" a="1"/>
  <c r="E4" i="3" s="1"/>
  <c r="E5" i="3" a="1"/>
  <c r="E5" i="3"/>
  <c r="E3" i="3" a="1"/>
  <c r="E3" i="3" s="1"/>
  <c r="B9" i="3"/>
  <c r="G35" i="5"/>
  <c r="F35" i="5"/>
  <c r="G27" i="5"/>
  <c r="F27" i="5"/>
  <c r="G17" i="5"/>
  <c r="F17" i="5"/>
  <c r="G12" i="5"/>
  <c r="G37" i="5" s="1"/>
  <c r="F12" i="5"/>
  <c r="F37" i="5" s="1"/>
  <c r="G36" i="5"/>
  <c r="F36" i="5"/>
  <c r="G28" i="5"/>
  <c r="F28" i="5"/>
  <c r="G18" i="5"/>
  <c r="F18" i="5"/>
  <c r="G13" i="5"/>
  <c r="F13" i="5"/>
  <c r="A31" i="1"/>
  <c r="E4" i="7"/>
  <c r="E5" i="7"/>
  <c r="E6" i="7"/>
  <c r="E7" i="7"/>
  <c r="E8" i="7"/>
  <c r="E9" i="7"/>
  <c r="E10" i="7"/>
  <c r="E11" i="7"/>
  <c r="F15" i="3"/>
  <c r="F16" i="3"/>
  <c r="B4" i="3" s="1"/>
  <c r="F17" i="3"/>
  <c r="B5" i="3" s="1"/>
  <c r="F18" i="3"/>
  <c r="B6" i="3" s="1"/>
  <c r="F19" i="3"/>
  <c r="B7" i="3" s="1"/>
  <c r="F20" i="3"/>
  <c r="B3" i="3" s="1"/>
  <c r="F21" i="3"/>
  <c r="F22" i="3"/>
  <c r="F23" i="3"/>
  <c r="B8" i="3" s="1"/>
  <c r="F24" i="3"/>
  <c r="B10" i="3" s="1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8" i="3" a="1"/>
  <c r="H20" i="3" a="1"/>
  <c r="H22" i="3" a="1"/>
  <c r="H24" i="3" a="1"/>
  <c r="H26" i="3" a="1"/>
  <c r="H28" i="3" a="1"/>
  <c r="H30" i="3" a="1"/>
  <c r="H32" i="3" a="1"/>
  <c r="H34" i="3" a="1"/>
  <c r="H36" i="3" a="1"/>
  <c r="H38" i="3" a="1"/>
  <c r="H40" i="3" a="1"/>
  <c r="H19" i="3" a="1"/>
  <c r="H35" i="3" a="1"/>
  <c r="H17" i="3" a="1"/>
  <c r="H21" i="3" a="1"/>
  <c r="H23" i="3" a="1"/>
  <c r="H25" i="3" a="1"/>
  <c r="H27" i="3" a="1"/>
  <c r="H29" i="3" a="1"/>
  <c r="H31" i="3" a="1"/>
  <c r="H33" i="3" a="1"/>
  <c r="H37" i="3" a="1"/>
  <c r="H39" i="3" a="1"/>
  <c r="H15" i="3" a="1"/>
  <c r="H39" i="3" l="1"/>
  <c r="H37" i="3"/>
  <c r="H33" i="3"/>
  <c r="H31" i="3"/>
  <c r="H29" i="3"/>
  <c r="H27" i="3"/>
  <c r="H25" i="3"/>
  <c r="H23" i="3"/>
  <c r="H21" i="3"/>
  <c r="H17" i="3"/>
  <c r="H35" i="3"/>
  <c r="H19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5" i="3"/>
  <c r="F38" i="5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815E32-979B-4D78-ADC8-B954E6869F63}" sourceFile="C:\02 최신기출유형\04회\공연관리.accdb" keepAlive="1" name="공연관리" type="5" refreshedVersion="8" background="1">
    <dbPr connection="Provider=Microsoft.ACE.OLEDB.12.0;User ID=Admin;Data Source=C: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<sst xmlns="http://schemas.openxmlformats.org/spreadsheetml/2006/main" count="339" uniqueCount="82">
  <si>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</si>
  <si>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</si>
  <si>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</si>
  <si>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</si>
  <si>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</si>
  <si>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</si>
  <si>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</si>
  <si>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</si>
  <si>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</si>
  <si>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</si>
  <si>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</si>
  <si>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</si>
  <si>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</si>
  <si>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</si>
  <si>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</si>
  <si>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</si>
  <si>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</si>
  <si>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</si>
  <si>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</si>
  <si>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</si>
  <si>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</si>
  <si>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</si>
  <si>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</si>
  <si>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</si>
  <si>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</si>
  <si>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</si>
  <si>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</si>
  <si>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</si>
  <si>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</si>
  <si>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</si>
  <si>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</si>
  <si>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</si>
  <si>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</si>
  <si>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</si>
  <si>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</si>
  <si>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</si>
  <si>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</si>
  <si>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</si>
  <si>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</si>
  <si>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</si>
  <si>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</si>
  <si>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</si>
  <si>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</si>
  <si>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</si>
  <si>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</si>
  <si>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조건</t>
    <phoneticPr fontId="1" type="noConversion"/>
  </si>
  <si>
    <t>가족극 요약</t>
  </si>
  <si>
    <t>무용 요약</t>
  </si>
  <si>
    <t>뮤지컬 요약</t>
  </si>
  <si>
    <t>콘서트 요약</t>
  </si>
  <si>
    <t>총합계</t>
  </si>
  <si>
    <t>가족극 평균</t>
  </si>
  <si>
    <t>무용 평균</t>
  </si>
  <si>
    <t>뮤지컬 평균</t>
  </si>
  <si>
    <t>콘서트 평균</t>
  </si>
  <si>
    <t>전체 평균</t>
  </si>
  <si>
    <t>&gt;= 30000</t>
    <phoneticPr fontId="1" type="noConversion"/>
  </si>
  <si>
    <t>&gt;=20</t>
    <phoneticPr fontId="1" type="noConversion"/>
  </si>
  <si>
    <t>가격</t>
    <phoneticPr fontId="1" type="noConversion"/>
  </si>
  <si>
    <t>예매수량</t>
    <phoneticPr fontId="1" type="noConversion"/>
  </si>
  <si>
    <t>2월</t>
  </si>
  <si>
    <t>4월</t>
  </si>
  <si>
    <t>5월</t>
  </si>
  <si>
    <t>6월</t>
  </si>
  <si>
    <t>8월</t>
  </si>
  <si>
    <t>개월(예매일자)</t>
  </si>
  <si>
    <t>분기(예매일자)</t>
  </si>
  <si>
    <t>1사분기</t>
  </si>
  <si>
    <t>2사분기</t>
  </si>
  <si>
    <t>3사분기</t>
  </si>
  <si>
    <t>값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</si>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</sst>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[Red][&gt;=100]&quot;[대강당]&quot;**0;[&gt;=70]&quot;[중강당]&quot;**0;&quot;[소강당]&quot;**0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5" fillId="0" borderId="0" xfId="0" applyFo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78" fontId="0" fillId="0" borderId="1" xfId="0" applyNumberFormat="1" applyBorder="1">
      <alignment vertical="center"/>
    </xf>
    <xf numFmtId="178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18-44C0-9CDD-1EE786CC5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</xdr:colOff>
      <xdr:row>2</xdr:row>
      <xdr:rowOff>60960</xdr:rowOff>
    </xdr:from>
    <xdr:to>
      <xdr:col>6</xdr:col>
      <xdr:colOff>396240</xdr:colOff>
      <xdr:row>6</xdr:row>
      <xdr:rowOff>97869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6220" y="502920"/>
          <a:ext cx="1051560" cy="92082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2" name="육각형 1">
          <a:extLst>
            <a:ext uri="{FF2B5EF4-FFF2-40B4-BE49-F238E27FC236}">
              <a16:creationId xmlns:a16="http://schemas.microsoft.com/office/drawing/2014/main" id="{BF72B91B-ABED-57DB-03DA-C8D39B7788D3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사용자" refreshedDate="45726.728853819448" backgroundQuery="1" createdVersion="8" refreshedVersion="8" minRefreshableVersion="3" recordCount="26" xr:uid="{CDBA0D18-CA06-40FF-8C25-2500762A8725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CB7113-8A5E-4CE1-BBDC-B78D994AF373}" name="피벗 테이블1" cacheId="7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8"/>
    <field x="7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9" workbookViewId="0">
      <selection activeCell="A31" sqref="A31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45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J9" sqref="J9"/>
    </sheetView>
  </sheetViews>
  <sheetFormatPr defaultRowHeight="17.399999999999999"/>
  <cols>
    <col min="2" max="2" width="14.69921875" customWidth="1"/>
    <col min="4" max="4" width="17" customWidth="1"/>
    <col min="5" max="5" width="10.69921875" customWidth="1"/>
  </cols>
  <sheetData>
    <row r="2" spans="2:5" ht="18" thickBot="1">
      <c r="B2" t="s">
        <v>0</v>
      </c>
    </row>
    <row r="3" spans="2:5">
      <c r="B3" s="34" t="s">
        <v>3</v>
      </c>
      <c r="C3" s="35" t="s">
        <v>4</v>
      </c>
      <c r="D3" s="35" t="s">
        <v>19</v>
      </c>
      <c r="E3" s="36" t="s">
        <v>6</v>
      </c>
    </row>
    <row r="4" spans="2:5">
      <c r="B4" s="37" t="s">
        <v>17</v>
      </c>
      <c r="C4" s="38">
        <v>43000</v>
      </c>
      <c r="D4" s="38">
        <v>59</v>
      </c>
      <c r="E4" s="23">
        <f t="shared" ref="E4:E11" si="0">C4*D4</f>
        <v>2537000</v>
      </c>
    </row>
    <row r="5" spans="2:5">
      <c r="B5" s="37" t="s">
        <v>12</v>
      </c>
      <c r="C5" s="38">
        <v>31000</v>
      </c>
      <c r="D5" s="38">
        <v>56</v>
      </c>
      <c r="E5" s="23">
        <f t="shared" si="0"/>
        <v>1736000</v>
      </c>
    </row>
    <row r="6" spans="2:5">
      <c r="B6" s="37" t="s">
        <v>16</v>
      </c>
      <c r="C6" s="38">
        <v>19900</v>
      </c>
      <c r="D6" s="38">
        <v>54</v>
      </c>
      <c r="E6" s="23">
        <f>C6*D6</f>
        <v>1074600</v>
      </c>
    </row>
    <row r="7" spans="2:5">
      <c r="B7" s="37" t="s">
        <v>10</v>
      </c>
      <c r="C7" s="38">
        <v>23000</v>
      </c>
      <c r="D7" s="38">
        <v>40</v>
      </c>
      <c r="E7" s="23">
        <f t="shared" si="0"/>
        <v>920000</v>
      </c>
    </row>
    <row r="8" spans="2:5">
      <c r="B8" s="37" t="s">
        <v>13</v>
      </c>
      <c r="C8" s="38">
        <v>16000</v>
      </c>
      <c r="D8" s="38">
        <v>37</v>
      </c>
      <c r="E8" s="23">
        <f t="shared" si="0"/>
        <v>592000</v>
      </c>
    </row>
    <row r="9" spans="2:5">
      <c r="B9" s="37" t="s">
        <v>15</v>
      </c>
      <c r="C9" s="38">
        <v>35000</v>
      </c>
      <c r="D9" s="38">
        <v>27</v>
      </c>
      <c r="E9" s="23">
        <f t="shared" si="0"/>
        <v>945000</v>
      </c>
    </row>
    <row r="10" spans="2:5">
      <c r="B10" s="37" t="s">
        <v>8</v>
      </c>
      <c r="C10" s="38">
        <v>15000</v>
      </c>
      <c r="D10" s="38">
        <v>27</v>
      </c>
      <c r="E10" s="23">
        <f t="shared" si="0"/>
        <v>405000</v>
      </c>
    </row>
    <row r="11" spans="2:5" ht="18" thickBot="1">
      <c r="B11" s="39" t="s">
        <v>18</v>
      </c>
      <c r="C11" s="40">
        <v>21000</v>
      </c>
      <c r="D11" s="40">
        <v>17</v>
      </c>
      <c r="E11" s="24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topLeftCell="A13" workbookViewId="0">
      <selection activeCell="G15" sqref="G15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AVERAGEIFS($F$15:$F$40,$A$15:$A$40,$A3,$E$15:$E$40,"&gt;=5")</f>
        <v>367500</v>
      </c>
      <c r="D3" s="3">
        <v>4</v>
      </c>
      <c r="E3" s="10">
        <f t="array" ref="E3">MAXA((MONTH($C$15:$C$40)=$D3)*$E$15:$E$40)</f>
        <v>32</v>
      </c>
    </row>
    <row r="4" spans="1:8">
      <c r="A4" s="3" t="s">
        <v>16</v>
      </c>
      <c r="B4" s="13">
        <f t="shared" ref="B4:B10" si="0">AVERAGEIFS($F$15:$F$40,$A$15:$A$40,$A4,$E$15:$E$40,"&gt;=5")</f>
        <v>268650</v>
      </c>
      <c r="D4" s="3">
        <v>5</v>
      </c>
      <c r="E4" s="10">
        <f t="array" ref="E4">MAXA((MONTH($C$15:$C$40)=$D4)*$E$15:$E$40)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8" t="s">
        <v>25</v>
      </c>
      <c r="E7" s="29"/>
      <c r="F7" s="30"/>
    </row>
    <row r="8" spans="1:8">
      <c r="A8" s="3" t="s">
        <v>10</v>
      </c>
      <c r="B8" s="13">
        <f t="shared" si="0"/>
        <v>437000</v>
      </c>
      <c r="D8" s="31" t="str">
        <f>TEXT(DCOUNTA($A$14:$F$40,A14,$D$10:$E$11),"0개")</f>
        <v>4개</v>
      </c>
      <c r="E8" s="32"/>
      <c r="F8" s="33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58</v>
      </c>
      <c r="E10" s="14" t="s">
        <v>59</v>
      </c>
    </row>
    <row r="11" spans="1:8">
      <c r="D11" s="14" t="s">
        <v>56</v>
      </c>
      <c r="E11" s="14" t="s">
        <v>57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IF(LEFT(B15,1)="M","뮤지컬"&amp;"("&amp;COUNTIF($B$15:B15,"M*")&amp;")",IF(LEFT(B15,1)="C","콘서트"&amp;"("&amp;COUNTIF($B$15:B15,"C*")&amp;")","그외"&amp;"("&amp;(COUNTIF($B$15:B15,"&lt;&gt;M*")-COUNTIF($B$15:B15,"C*"))&amp;")"))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IF(LEFT(B16,1)="M","뮤지컬"&amp;"("&amp;COUNTIF($B$15:B16,"M*")&amp;")",IF(LEFT(B16,1)="C","콘서트"&amp;"("&amp;COUNTIF($B$15:B16,"C*")&amp;")","그외"&amp;"("&amp;(COUNTIF($B$15:B16,"&lt;&gt;M*")-COUNTIF($B$15:B16,"C*"))&amp;")"))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IF(LEFT(B17,1)="M","뮤지컬"&amp;"("&amp;COUNTIF($B$15:B17,"M*")&amp;")",IF(LEFT(B17,1)="C","콘서트"&amp;"("&amp;COUNTIF($B$15:B17,"C*")&amp;")","그외"&amp;"("&amp;(COUNTIF($B$15:B17,"&lt;&gt;M*")-COUNTIF($B$15:B17,"C*"))&amp;")"))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IF(LEFT(B18,1)="M","뮤지컬"&amp;"("&amp;COUNTIF($B$15:B18,"M*")&amp;")",IF(LEFT(B18,1)="C","콘서트"&amp;"("&amp;COUNTIF($B$15:B18,"C*")&amp;")","그외"&amp;"("&amp;(COUNTIF($B$15:B18,"&lt;&gt;M*")-COUNTIF($B$15:B18,"C*"))&amp;")"))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IF(LEFT(B19,1)="M","뮤지컬"&amp;"("&amp;COUNTIF($B$15:B19,"M*")&amp;")",IF(LEFT(B19,1)="C","콘서트"&amp;"("&amp;COUNTIF($B$15:B19,"C*")&amp;")","그외"&amp;"("&amp;(COUNTIF($B$15:B19,"&lt;&gt;M*")-COUNTIF($B$15:B19,"C*"))&amp;")"))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IF(LEFT(B20,1)="M","뮤지컬"&amp;"("&amp;COUNTIF($B$15:B20,"M*")&amp;")",IF(LEFT(B20,1)="C","콘서트"&amp;"("&amp;COUNTIF($B$15:B20,"C*")&amp;")","그외"&amp;"("&amp;(COUNTIF($B$15:B20,"&lt;&gt;M*")-COUNTIF($B$15:B20,"C*"))&amp;")"))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IF(LEFT(B21,1)="M","뮤지컬"&amp;"("&amp;COUNTIF($B$15:B21,"M*")&amp;")",IF(LEFT(B21,1)="C","콘서트"&amp;"("&amp;COUNTIF($B$15:B21,"C*")&amp;")","그외"&amp;"("&amp;(COUNTIF($B$15:B21,"&lt;&gt;M*")-COUNTIF($B$15:B21,"C*"))&amp;")"))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IF(LEFT(B22,1)="M","뮤지컬"&amp;"("&amp;COUNTIF($B$15:B22,"M*")&amp;")",IF(LEFT(B22,1)="C","콘서트"&amp;"("&amp;COUNTIF($B$15:B22,"C*")&amp;")","그외"&amp;"("&amp;(COUNTIF($B$15:B22,"&lt;&gt;M*")-COUNTIF($B$15:B22,"C*"))&amp;")"))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IF(LEFT(B23,1)="M","뮤지컬"&amp;"("&amp;COUNTIF($B$15:B23,"M*")&amp;")",IF(LEFT(B23,1)="C","콘서트"&amp;"("&amp;COUNTIF($B$15:B23,"C*")&amp;")","그외"&amp;"("&amp;(COUNTIF($B$15:B23,"&lt;&gt;M*")-COUNTIF($B$15:B23,"C*"))&amp;")"))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IF(LEFT(B24,1)="M","뮤지컬"&amp;"("&amp;COUNTIF($B$15:B24,"M*")&amp;")",IF(LEFT(B24,1)="C","콘서트"&amp;"("&amp;COUNTIF($B$15:B24,"C*")&amp;")","그외"&amp;"("&amp;(COUNTIF($B$15:B24,"&lt;&gt;M*")-COUNTIF($B$15:B24,"C*"))&amp;")"))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IF(LEFT(B25,1)="M","뮤지컬"&amp;"("&amp;COUNTIF($B$15:B25,"M*")&amp;")",IF(LEFT(B25,1)="C","콘서트"&amp;"("&amp;COUNTIF($B$15:B25,"C*")&amp;")","그외"&amp;"("&amp;(COUNTIF($B$15:B25,"&lt;&gt;M*")-COUNTIF($B$15:B25,"C*"))&amp;")"))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IF(LEFT(B26,1)="M","뮤지컬"&amp;"("&amp;COUNTIF($B$15:B26,"M*")&amp;")",IF(LEFT(B26,1)="C","콘서트"&amp;"("&amp;COUNTIF($B$15:B26,"C*")&amp;")","그외"&amp;"("&amp;(COUNTIF($B$15:B26,"&lt;&gt;M*")-COUNTIF($B$15:B26,"C*"))&amp;")"))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IF(LEFT(B27,1)="M","뮤지컬"&amp;"("&amp;COUNTIF($B$15:B27,"M*")&amp;")",IF(LEFT(B27,1)="C","콘서트"&amp;"("&amp;COUNTIF($B$15:B27,"C*")&amp;")","그외"&amp;"("&amp;(COUNTIF($B$15:B27,"&lt;&gt;M*")-COUNTIF($B$15:B27,"C*"))&amp;")"))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IF(LEFT(B28,1)="M","뮤지컬"&amp;"("&amp;COUNTIF($B$15:B28,"M*")&amp;")",IF(LEFT(B28,1)="C","콘서트"&amp;"("&amp;COUNTIF($B$15:B28,"C*")&amp;")","그외"&amp;"("&amp;(COUNTIF($B$15:B28,"&lt;&gt;M*")-COUNTIF($B$15:B28,"C*"))&amp;")"))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IF(LEFT(B29,1)="M","뮤지컬"&amp;"("&amp;COUNTIF($B$15:B29,"M*")&amp;")",IF(LEFT(B29,1)="C","콘서트"&amp;"("&amp;COUNTIF($B$15:B29,"C*")&amp;")","그외"&amp;"("&amp;(COUNTIF($B$15:B29,"&lt;&gt;M*")-COUNTIF($B$15:B29,"C*"))&amp;")"))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IF(LEFT(B30,1)="M","뮤지컬"&amp;"("&amp;COUNTIF($B$15:B30,"M*")&amp;")",IF(LEFT(B30,1)="C","콘서트"&amp;"("&amp;COUNTIF($B$15:B30,"C*")&amp;")","그외"&amp;"("&amp;(COUNTIF($B$15:B30,"&lt;&gt;M*")-COUNTIF($B$15:B30,"C*"))&amp;")"))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IF(LEFT(B31,1)="M","뮤지컬"&amp;"("&amp;COUNTIF($B$15:B31,"M*")&amp;")",IF(LEFT(B31,1)="C","콘서트"&amp;"("&amp;COUNTIF($B$15:B31,"C*")&amp;")","그외"&amp;"("&amp;(COUNTIF($B$15:B31,"&lt;&gt;M*")-COUNTIF($B$15:B31,"C*"))&amp;")"))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IF(LEFT(B32,1)="M","뮤지컬"&amp;"("&amp;COUNTIF($B$15:B32,"M*")&amp;")",IF(LEFT(B32,1)="C","콘서트"&amp;"("&amp;COUNTIF($B$15:B32,"C*")&amp;")","그외"&amp;"("&amp;(COUNTIF($B$15:B32,"&lt;&gt;M*")-COUNTIF($B$15:B32,"C*"))&amp;")"))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IF(LEFT(B33,1)="M","뮤지컬"&amp;"("&amp;COUNTIF($B$15:B33,"M*")&amp;")",IF(LEFT(B33,1)="C","콘서트"&amp;"("&amp;COUNTIF($B$15:B33,"C*")&amp;")","그외"&amp;"("&amp;(COUNTIF($B$15:B33,"&lt;&gt;M*")-COUNTIF($B$15:B33,"C*"))&amp;")"))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IF(LEFT(B34,1)="M","뮤지컬"&amp;"("&amp;COUNTIF($B$15:B34,"M*")&amp;")",IF(LEFT(B34,1)="C","콘서트"&amp;"("&amp;COUNTIF($B$15:B34,"C*")&amp;")","그외"&amp;"("&amp;(COUNTIF($B$15:B34,"&lt;&gt;M*")-COUNTIF($B$15:B34,"C*"))&amp;")"))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IF(LEFT(B35,1)="M","뮤지컬"&amp;"("&amp;COUNTIF($B$15:B35,"M*")&amp;")",IF(LEFT(B35,1)="C","콘서트"&amp;"("&amp;COUNTIF($B$15:B35,"C*")&amp;")","그외"&amp;"("&amp;(COUNTIF($B$15:B35,"&lt;&gt;M*")-COUNTIF($B$15:B35,"C*"))&amp;")"))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IF(LEFT(B36,1)="M","뮤지컬"&amp;"("&amp;COUNTIF($B$15:B36,"M*")&amp;")",IF(LEFT(B36,1)="C","콘서트"&amp;"("&amp;COUNTIF($B$15:B36,"C*")&amp;")","그외"&amp;"("&amp;(COUNTIF($B$15:B36,"&lt;&gt;M*")-COUNTIF($B$15:B36,"C*"))&amp;")"))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IF(LEFT(B37,1)="M","뮤지컬"&amp;"("&amp;COUNTIF($B$15:B37,"M*")&amp;")",IF(LEFT(B37,1)="C","콘서트"&amp;"("&amp;COUNTIF($B$15:B37,"C*")&amp;")","그외"&amp;"("&amp;(COUNTIF($B$15:B37,"&lt;&gt;M*")-COUNTIF($B$15:B37,"C*"))&amp;")"))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IF(LEFT(B38,1)="M","뮤지컬"&amp;"("&amp;COUNTIF($B$15:B38,"M*")&amp;")",IF(LEFT(B38,1)="C","콘서트"&amp;"("&amp;COUNTIF($B$15:B38,"C*")&amp;")","그외"&amp;"("&amp;(COUNTIF($B$15:B38,"&lt;&gt;M*")-COUNTIF($B$15:B38,"C*"))&amp;")"))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IF(LEFT(B39,1)="M","뮤지컬"&amp;"("&amp;COUNTIF($B$15:B39,"M*")&amp;")",IF(LEFT(B39,1)="C","콘서트"&amp;"("&amp;COUNTIF($B$15:B39,"C*")&amp;")","그외"&amp;"("&amp;(COUNTIF($B$15:B39,"&lt;&gt;M*")-COUNTIF($B$15:B39,"C*"))&amp;")"))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IF(LEFT(B40,1)="M","뮤지컬"&amp;"("&amp;COUNTIF($B$15:B40,"M*")&amp;")",IF(LEFT(B40,1)="C","콘서트"&amp;"("&amp;COUNTIF($B$15:B40,"C*")&amp;")","그외"&amp;"("&amp;(COUNTIF($B$15:B40,"&lt;&gt;M*")-COUNTIF($B$15:B40,"C*"))&amp;")"))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topLeftCell="A13" workbookViewId="0">
      <selection activeCell="F10" sqref="F10"/>
    </sheetView>
  </sheetViews>
  <sheetFormatPr defaultRowHeight="17.399999999999999"/>
  <cols>
    <col min="1" max="1" width="23.3984375" customWidth="1"/>
    <col min="2" max="2" width="24.19921875" customWidth="1"/>
    <col min="3" max="3" width="14.09765625" bestFit="1" customWidth="1"/>
    <col min="4" max="5" width="12.59765625" bestFit="1" customWidth="1"/>
    <col min="6" max="6" width="9.296875" bestFit="1" customWidth="1"/>
    <col min="7" max="7" width="18.796875" bestFit="1" customWidth="1"/>
    <col min="8" max="8" width="16.8984375" bestFit="1" customWidth="1"/>
  </cols>
  <sheetData>
    <row r="2" spans="1:6">
      <c r="A2" s="41" t="s">
        <v>2</v>
      </c>
      <c r="B2" t="s">
        <v>11</v>
      </c>
    </row>
    <row r="4" spans="1:6">
      <c r="A4" s="42"/>
      <c r="B4" s="42"/>
      <c r="C4" s="42"/>
      <c r="D4" s="43" t="s">
        <v>3</v>
      </c>
      <c r="E4" s="42"/>
      <c r="F4" s="42"/>
    </row>
    <row r="5" spans="1:6">
      <c r="A5" s="43" t="s">
        <v>66</v>
      </c>
      <c r="B5" s="43" t="s">
        <v>65</v>
      </c>
      <c r="C5" s="43" t="s">
        <v>70</v>
      </c>
      <c r="D5" s="44" t="s">
        <v>12</v>
      </c>
      <c r="E5" s="44" t="s">
        <v>16</v>
      </c>
      <c r="F5" s="44" t="s">
        <v>50</v>
      </c>
    </row>
    <row r="6" spans="1:6">
      <c r="A6" s="42" t="s">
        <v>67</v>
      </c>
      <c r="B6" s="42"/>
      <c r="C6" s="42"/>
      <c r="D6" s="45"/>
      <c r="E6" s="45"/>
      <c r="F6" s="45"/>
    </row>
    <row r="7" spans="1:6">
      <c r="A7" s="42"/>
      <c r="B7" s="42" t="s">
        <v>60</v>
      </c>
      <c r="C7" s="42"/>
      <c r="D7" s="45"/>
      <c r="E7" s="45"/>
      <c r="F7" s="45"/>
    </row>
    <row r="8" spans="1:6">
      <c r="A8" s="42"/>
      <c r="B8" s="42"/>
      <c r="C8" s="42" t="s">
        <v>71</v>
      </c>
      <c r="D8" s="45">
        <v>27</v>
      </c>
      <c r="E8" s="45">
        <v>21</v>
      </c>
      <c r="F8" s="45">
        <v>27</v>
      </c>
    </row>
    <row r="9" spans="1:6">
      <c r="A9" s="42"/>
      <c r="B9" s="42"/>
      <c r="C9" s="42" t="s">
        <v>76</v>
      </c>
      <c r="D9" s="45">
        <v>837000</v>
      </c>
      <c r="E9" s="45">
        <v>417900</v>
      </c>
      <c r="F9" s="45">
        <v>837000</v>
      </c>
    </row>
    <row r="10" spans="1:6">
      <c r="A10" s="42" t="s">
        <v>72</v>
      </c>
      <c r="B10" s="42"/>
      <c r="C10" s="42"/>
      <c r="D10" s="45">
        <v>27</v>
      </c>
      <c r="E10" s="45">
        <v>21</v>
      </c>
      <c r="F10" s="45">
        <v>27</v>
      </c>
    </row>
    <row r="11" spans="1:6">
      <c r="A11" s="42" t="s">
        <v>77</v>
      </c>
      <c r="B11" s="42"/>
      <c r="C11" s="42"/>
      <c r="D11" s="45">
        <v>837000</v>
      </c>
      <c r="E11" s="45">
        <v>417900</v>
      </c>
      <c r="F11" s="45">
        <v>837000</v>
      </c>
    </row>
    <row r="12" spans="1:6">
      <c r="A12" s="42" t="s">
        <v>68</v>
      </c>
      <c r="B12" s="42"/>
      <c r="C12" s="42"/>
      <c r="D12" s="45"/>
      <c r="E12" s="45"/>
      <c r="F12" s="45"/>
    </row>
    <row r="13" spans="1:6">
      <c r="A13" s="42"/>
      <c r="B13" s="42" t="s">
        <v>61</v>
      </c>
      <c r="C13" s="42"/>
      <c r="D13" s="45"/>
      <c r="E13" s="45"/>
      <c r="F13" s="45"/>
    </row>
    <row r="14" spans="1:6">
      <c r="A14" s="42"/>
      <c r="B14" s="42"/>
      <c r="C14" s="42" t="s">
        <v>71</v>
      </c>
      <c r="D14" s="45">
        <v>6</v>
      </c>
      <c r="E14" s="45">
        <v>19</v>
      </c>
      <c r="F14" s="45">
        <v>19</v>
      </c>
    </row>
    <row r="15" spans="1:6">
      <c r="A15" s="42"/>
      <c r="B15" s="42"/>
      <c r="C15" s="42" t="s">
        <v>76</v>
      </c>
      <c r="D15" s="45">
        <v>186000</v>
      </c>
      <c r="E15" s="45">
        <v>378100</v>
      </c>
      <c r="F15" s="45">
        <v>378100</v>
      </c>
    </row>
    <row r="16" spans="1:6">
      <c r="A16" s="42"/>
      <c r="B16" s="42" t="s">
        <v>62</v>
      </c>
      <c r="C16" s="42"/>
      <c r="D16" s="45"/>
      <c r="E16" s="45"/>
      <c r="F16" s="45"/>
    </row>
    <row r="17" spans="1:6">
      <c r="A17" s="42"/>
      <c r="B17" s="42"/>
      <c r="C17" s="42" t="s">
        <v>71</v>
      </c>
      <c r="D17" s="45">
        <v>21</v>
      </c>
      <c r="E17" s="45" t="s">
        <v>81</v>
      </c>
      <c r="F17" s="45">
        <v>21</v>
      </c>
    </row>
    <row r="18" spans="1:6">
      <c r="A18" s="42"/>
      <c r="B18" s="42"/>
      <c r="C18" s="42" t="s">
        <v>76</v>
      </c>
      <c r="D18" s="45">
        <v>651000</v>
      </c>
      <c r="E18" s="45" t="s">
        <v>81</v>
      </c>
      <c r="F18" s="45">
        <v>651000</v>
      </c>
    </row>
    <row r="19" spans="1:6">
      <c r="A19" s="42"/>
      <c r="B19" s="42" t="s">
        <v>63</v>
      </c>
      <c r="C19" s="42"/>
      <c r="D19" s="45"/>
      <c r="E19" s="45"/>
      <c r="F19" s="45"/>
    </row>
    <row r="20" spans="1:6">
      <c r="A20" s="42"/>
      <c r="B20" s="42"/>
      <c r="C20" s="42" t="s">
        <v>71</v>
      </c>
      <c r="D20" s="45" t="s">
        <v>81</v>
      </c>
      <c r="E20" s="45">
        <v>9</v>
      </c>
      <c r="F20" s="45">
        <v>9</v>
      </c>
    </row>
    <row r="21" spans="1:6">
      <c r="A21" s="42"/>
      <c r="B21" s="42"/>
      <c r="C21" s="42" t="s">
        <v>76</v>
      </c>
      <c r="D21" s="45" t="s">
        <v>81</v>
      </c>
      <c r="E21" s="45">
        <v>179100</v>
      </c>
      <c r="F21" s="45">
        <v>179100</v>
      </c>
    </row>
    <row r="22" spans="1:6">
      <c r="A22" s="42" t="s">
        <v>73</v>
      </c>
      <c r="B22" s="42"/>
      <c r="C22" s="42"/>
      <c r="D22" s="45">
        <v>21</v>
      </c>
      <c r="E22" s="45">
        <v>19</v>
      </c>
      <c r="F22" s="45">
        <v>21</v>
      </c>
    </row>
    <row r="23" spans="1:6">
      <c r="A23" s="42" t="s">
        <v>78</v>
      </c>
      <c r="B23" s="42"/>
      <c r="C23" s="42"/>
      <c r="D23" s="45">
        <v>651000</v>
      </c>
      <c r="E23" s="45">
        <v>378100</v>
      </c>
      <c r="F23" s="45">
        <v>651000</v>
      </c>
    </row>
    <row r="24" spans="1:6">
      <c r="A24" s="42" t="s">
        <v>69</v>
      </c>
      <c r="B24" s="42"/>
      <c r="C24" s="42"/>
      <c r="D24" s="45"/>
      <c r="E24" s="45"/>
      <c r="F24" s="45"/>
    </row>
    <row r="25" spans="1:6">
      <c r="A25" s="42"/>
      <c r="B25" s="42" t="s">
        <v>64</v>
      </c>
      <c r="C25" s="42"/>
      <c r="D25" s="45"/>
      <c r="E25" s="45"/>
      <c r="F25" s="45"/>
    </row>
    <row r="26" spans="1:6">
      <c r="A26" s="42"/>
      <c r="B26" s="42"/>
      <c r="C26" s="42" t="s">
        <v>71</v>
      </c>
      <c r="D26" s="45" t="s">
        <v>81</v>
      </c>
      <c r="E26" s="45">
        <v>5</v>
      </c>
      <c r="F26" s="45">
        <v>5</v>
      </c>
    </row>
    <row r="27" spans="1:6">
      <c r="A27" s="42"/>
      <c r="B27" s="42"/>
      <c r="C27" s="42" t="s">
        <v>76</v>
      </c>
      <c r="D27" s="45" t="s">
        <v>81</v>
      </c>
      <c r="E27" s="45">
        <v>99500</v>
      </c>
      <c r="F27" s="45">
        <v>99500</v>
      </c>
    </row>
    <row r="28" spans="1:6">
      <c r="A28" s="42" t="s">
        <v>74</v>
      </c>
      <c r="B28" s="42"/>
      <c r="C28" s="42"/>
      <c r="D28" s="45" t="s">
        <v>81</v>
      </c>
      <c r="E28" s="45">
        <v>5</v>
      </c>
      <c r="F28" s="45">
        <v>5</v>
      </c>
    </row>
    <row r="29" spans="1:6">
      <c r="A29" s="42" t="s">
        <v>79</v>
      </c>
      <c r="B29" s="42"/>
      <c r="C29" s="42"/>
      <c r="D29" s="45" t="s">
        <v>81</v>
      </c>
      <c r="E29" s="45">
        <v>99500</v>
      </c>
      <c r="F29" s="45">
        <v>99500</v>
      </c>
    </row>
    <row r="30" spans="1:6">
      <c r="A30" s="42" t="s">
        <v>75</v>
      </c>
      <c r="B30" s="42"/>
      <c r="C30" s="42"/>
      <c r="D30" s="45">
        <v>27</v>
      </c>
      <c r="E30" s="45">
        <v>21</v>
      </c>
      <c r="F30" s="45">
        <v>27</v>
      </c>
    </row>
    <row r="31" spans="1:6">
      <c r="A31" s="42" t="s">
        <v>80</v>
      </c>
      <c r="B31" s="42"/>
      <c r="C31" s="42"/>
      <c r="D31" s="45">
        <v>837000</v>
      </c>
      <c r="E31" s="45">
        <v>417900</v>
      </c>
      <c r="F31" s="45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G38"/>
  <sheetViews>
    <sheetView workbookViewId="0">
      <selection activeCell="D13" sqref="D13"/>
    </sheetView>
  </sheetViews>
  <sheetFormatPr defaultRowHeight="17.399999999999999" outlineLevelRow="3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</cols>
  <sheetData>
    <row r="2" spans="2:7">
      <c r="B2" t="s">
        <v>0</v>
      </c>
    </row>
    <row r="3" spans="2:7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</row>
    <row r="4" spans="2:7" outlineLevel="3">
      <c r="B4" t="s">
        <v>13</v>
      </c>
      <c r="C4" t="s">
        <v>9</v>
      </c>
      <c r="D4" s="25">
        <v>44020</v>
      </c>
      <c r="E4" s="26">
        <v>16000</v>
      </c>
      <c r="F4">
        <v>30</v>
      </c>
      <c r="G4" s="26">
        <v>480000</v>
      </c>
    </row>
    <row r="5" spans="2:7" outlineLevel="3">
      <c r="B5" t="s">
        <v>10</v>
      </c>
      <c r="C5" t="s">
        <v>9</v>
      </c>
      <c r="D5" s="25">
        <v>43984</v>
      </c>
      <c r="E5" s="26">
        <v>23000</v>
      </c>
      <c r="F5">
        <v>2</v>
      </c>
      <c r="G5" s="26">
        <v>46000</v>
      </c>
    </row>
    <row r="6" spans="2:7" outlineLevel="3">
      <c r="B6" t="s">
        <v>18</v>
      </c>
      <c r="C6" t="s">
        <v>9</v>
      </c>
      <c r="D6" s="25">
        <v>43954</v>
      </c>
      <c r="E6" s="26">
        <v>21000</v>
      </c>
      <c r="F6">
        <v>2</v>
      </c>
      <c r="G6" s="26">
        <v>42000</v>
      </c>
    </row>
    <row r="7" spans="2:7" outlineLevel="3">
      <c r="B7" t="s">
        <v>10</v>
      </c>
      <c r="C7" t="s">
        <v>9</v>
      </c>
      <c r="D7" s="25">
        <v>43929</v>
      </c>
      <c r="E7" s="26">
        <v>23000</v>
      </c>
      <c r="F7">
        <v>32</v>
      </c>
      <c r="G7" s="26">
        <v>736000</v>
      </c>
    </row>
    <row r="8" spans="2:7" outlineLevel="3">
      <c r="B8" t="s">
        <v>10</v>
      </c>
      <c r="C8" t="s">
        <v>9</v>
      </c>
      <c r="D8" s="25">
        <v>43928</v>
      </c>
      <c r="E8" s="26">
        <v>23000</v>
      </c>
      <c r="F8">
        <v>6</v>
      </c>
      <c r="G8" s="26">
        <v>138000</v>
      </c>
    </row>
    <row r="9" spans="2:7" outlineLevel="3">
      <c r="B9" t="s">
        <v>13</v>
      </c>
      <c r="C9" t="s">
        <v>9</v>
      </c>
      <c r="D9" s="25">
        <v>43926</v>
      </c>
      <c r="E9" s="26">
        <v>16000</v>
      </c>
      <c r="F9">
        <v>2</v>
      </c>
      <c r="G9" s="26">
        <v>32000</v>
      </c>
    </row>
    <row r="10" spans="2:7" outlineLevel="3">
      <c r="B10" t="s">
        <v>18</v>
      </c>
      <c r="C10" t="s">
        <v>9</v>
      </c>
      <c r="D10" s="25">
        <v>43866</v>
      </c>
      <c r="E10" s="26">
        <v>21000</v>
      </c>
      <c r="F10">
        <v>15</v>
      </c>
      <c r="G10" s="26">
        <v>315000</v>
      </c>
    </row>
    <row r="11" spans="2:7" outlineLevel="3">
      <c r="B11" t="s">
        <v>13</v>
      </c>
      <c r="C11" t="s">
        <v>9</v>
      </c>
      <c r="D11" s="25">
        <v>43839</v>
      </c>
      <c r="E11" s="26">
        <v>16000</v>
      </c>
      <c r="F11">
        <v>5</v>
      </c>
      <c r="G11" s="26">
        <v>80000</v>
      </c>
    </row>
    <row r="12" spans="2:7" outlineLevel="2">
      <c r="C12" s="27" t="s">
        <v>51</v>
      </c>
      <c r="D12" s="25"/>
      <c r="E12" s="26"/>
      <c r="F12">
        <f>SUBTOTAL(1,F4:F11)</f>
        <v>11.75</v>
      </c>
      <c r="G12" s="26">
        <f>SUBTOTAL(1,G4:G11)</f>
        <v>233625</v>
      </c>
    </row>
    <row r="13" spans="2:7" outlineLevel="1">
      <c r="C13" s="27" t="s">
        <v>46</v>
      </c>
      <c r="D13" s="25"/>
      <c r="E13" s="26"/>
      <c r="F13">
        <f>SUBTOTAL(9,F4:F11)</f>
        <v>94</v>
      </c>
      <c r="G13" s="26">
        <f>SUBTOTAL(9,G4:G11)</f>
        <v>1869000</v>
      </c>
    </row>
    <row r="14" spans="2:7" outlineLevel="3">
      <c r="B14" t="s">
        <v>8</v>
      </c>
      <c r="C14" t="s">
        <v>7</v>
      </c>
      <c r="D14" s="25">
        <v>44027</v>
      </c>
      <c r="E14" s="26">
        <v>15000</v>
      </c>
      <c r="F14">
        <v>19</v>
      </c>
      <c r="G14" s="26">
        <v>285000</v>
      </c>
    </row>
    <row r="15" spans="2:7" outlineLevel="3">
      <c r="B15" t="s">
        <v>8</v>
      </c>
      <c r="C15" t="s">
        <v>7</v>
      </c>
      <c r="D15" s="25">
        <v>43991</v>
      </c>
      <c r="E15" s="26">
        <v>15000</v>
      </c>
      <c r="F15">
        <v>3</v>
      </c>
      <c r="G15" s="26">
        <v>45000</v>
      </c>
    </row>
    <row r="16" spans="2:7" outlineLevel="3">
      <c r="B16" t="s">
        <v>8</v>
      </c>
      <c r="C16" t="s">
        <v>7</v>
      </c>
      <c r="D16" s="25">
        <v>43914</v>
      </c>
      <c r="E16" s="26">
        <v>15000</v>
      </c>
      <c r="F16">
        <v>5</v>
      </c>
      <c r="G16" s="26">
        <v>75000</v>
      </c>
    </row>
    <row r="17" spans="2:7" outlineLevel="2">
      <c r="C17" s="27" t="s">
        <v>52</v>
      </c>
      <c r="D17" s="25"/>
      <c r="E17" s="26"/>
      <c r="F17">
        <f>SUBTOTAL(1,F14:F16)</f>
        <v>9</v>
      </c>
      <c r="G17" s="26">
        <f>SUBTOTAL(1,G14:G16)</f>
        <v>135000</v>
      </c>
    </row>
    <row r="18" spans="2:7" outlineLevel="1">
      <c r="C18" s="27" t="s">
        <v>47</v>
      </c>
      <c r="D18" s="25"/>
      <c r="E18" s="26"/>
      <c r="F18">
        <f>SUBTOTAL(9,F14:F16)</f>
        <v>27</v>
      </c>
      <c r="G18" s="26">
        <f>SUBTOTAL(9,G14:G16)</f>
        <v>405000</v>
      </c>
    </row>
    <row r="19" spans="2:7" outlineLevel="3">
      <c r="B19" t="s">
        <v>16</v>
      </c>
      <c r="C19" t="s">
        <v>11</v>
      </c>
      <c r="D19" s="25">
        <v>44057</v>
      </c>
      <c r="E19" s="26">
        <v>19900</v>
      </c>
      <c r="F19">
        <v>5</v>
      </c>
      <c r="G19" s="26">
        <v>99500</v>
      </c>
    </row>
    <row r="20" spans="2:7" outlineLevel="3">
      <c r="B20" t="s">
        <v>16</v>
      </c>
      <c r="C20" t="s">
        <v>11</v>
      </c>
      <c r="D20" s="25">
        <v>43990</v>
      </c>
      <c r="E20" s="26">
        <v>19900</v>
      </c>
      <c r="F20">
        <v>9</v>
      </c>
      <c r="G20" s="26">
        <v>179100</v>
      </c>
    </row>
    <row r="21" spans="2:7" outlineLevel="3">
      <c r="B21" t="s">
        <v>12</v>
      </c>
      <c r="C21" t="s">
        <v>11</v>
      </c>
      <c r="D21" s="25">
        <v>43962</v>
      </c>
      <c r="E21" s="26">
        <v>31000</v>
      </c>
      <c r="F21">
        <v>2</v>
      </c>
      <c r="G21" s="26">
        <v>62000</v>
      </c>
    </row>
    <row r="22" spans="2:7" outlineLevel="3">
      <c r="B22" t="s">
        <v>12</v>
      </c>
      <c r="C22" t="s">
        <v>11</v>
      </c>
      <c r="D22" s="25">
        <v>43958</v>
      </c>
      <c r="E22" s="26">
        <v>31000</v>
      </c>
      <c r="F22">
        <v>21</v>
      </c>
      <c r="G22" s="26">
        <v>651000</v>
      </c>
    </row>
    <row r="23" spans="2:7" outlineLevel="3">
      <c r="B23" t="s">
        <v>16</v>
      </c>
      <c r="C23" t="s">
        <v>11</v>
      </c>
      <c r="D23" s="25">
        <v>43926</v>
      </c>
      <c r="E23" s="26">
        <v>19900</v>
      </c>
      <c r="F23">
        <v>19</v>
      </c>
      <c r="G23" s="26">
        <v>378100</v>
      </c>
    </row>
    <row r="24" spans="2:7" outlineLevel="3">
      <c r="B24" t="s">
        <v>12</v>
      </c>
      <c r="C24" t="s">
        <v>11</v>
      </c>
      <c r="D24" s="25">
        <v>43923</v>
      </c>
      <c r="E24" s="26">
        <v>31000</v>
      </c>
      <c r="F24">
        <v>6</v>
      </c>
      <c r="G24" s="26">
        <v>186000</v>
      </c>
    </row>
    <row r="25" spans="2:7" outlineLevel="3">
      <c r="B25" t="s">
        <v>16</v>
      </c>
      <c r="C25" t="s">
        <v>11</v>
      </c>
      <c r="D25" s="25">
        <v>43873</v>
      </c>
      <c r="E25" s="26">
        <v>19900</v>
      </c>
      <c r="F25">
        <v>21</v>
      </c>
      <c r="G25" s="26">
        <v>417900</v>
      </c>
    </row>
    <row r="26" spans="2:7" outlineLevel="3">
      <c r="B26" t="s">
        <v>12</v>
      </c>
      <c r="C26" t="s">
        <v>11</v>
      </c>
      <c r="D26" s="25">
        <v>43862</v>
      </c>
      <c r="E26" s="26">
        <v>31000</v>
      </c>
      <c r="F26">
        <v>27</v>
      </c>
      <c r="G26" s="26">
        <v>837000</v>
      </c>
    </row>
    <row r="27" spans="2:7" outlineLevel="2">
      <c r="C27" s="27" t="s">
        <v>53</v>
      </c>
      <c r="D27" s="25"/>
      <c r="E27" s="26"/>
      <c r="F27">
        <f>SUBTOTAL(1,F19:F26)</f>
        <v>13.75</v>
      </c>
      <c r="G27" s="26">
        <f>SUBTOTAL(1,G19:G26)</f>
        <v>351325</v>
      </c>
    </row>
    <row r="28" spans="2:7" outlineLevel="1">
      <c r="C28" s="27" t="s">
        <v>48</v>
      </c>
      <c r="D28" s="25"/>
      <c r="E28" s="26"/>
      <c r="F28">
        <f>SUBTOTAL(9,F19:F26)</f>
        <v>110</v>
      </c>
      <c r="G28" s="26">
        <f>SUBTOTAL(9,G19:G26)</f>
        <v>2810600</v>
      </c>
    </row>
    <row r="29" spans="2:7" outlineLevel="3">
      <c r="B29" t="s">
        <v>17</v>
      </c>
      <c r="C29" t="s">
        <v>14</v>
      </c>
      <c r="D29" s="25">
        <v>44023</v>
      </c>
      <c r="E29" s="26">
        <v>43000</v>
      </c>
      <c r="F29">
        <v>4</v>
      </c>
      <c r="G29" s="26">
        <v>172000</v>
      </c>
    </row>
    <row r="30" spans="2:7" outlineLevel="3">
      <c r="B30" t="s">
        <v>15</v>
      </c>
      <c r="C30" t="s">
        <v>14</v>
      </c>
      <c r="D30" s="25">
        <v>43991</v>
      </c>
      <c r="E30" s="26">
        <v>35000</v>
      </c>
      <c r="F30">
        <v>3</v>
      </c>
      <c r="G30" s="26">
        <v>105000</v>
      </c>
    </row>
    <row r="31" spans="2:7" outlineLevel="3">
      <c r="B31" t="s">
        <v>15</v>
      </c>
      <c r="C31" t="s">
        <v>14</v>
      </c>
      <c r="D31" s="25">
        <v>43987</v>
      </c>
      <c r="E31" s="26">
        <v>35000</v>
      </c>
      <c r="F31">
        <v>10</v>
      </c>
      <c r="G31" s="26">
        <v>350000</v>
      </c>
    </row>
    <row r="32" spans="2:7" outlineLevel="3">
      <c r="B32" t="s">
        <v>17</v>
      </c>
      <c r="C32" t="s">
        <v>14</v>
      </c>
      <c r="D32" s="25">
        <v>43984</v>
      </c>
      <c r="E32" s="26">
        <v>43000</v>
      </c>
      <c r="F32">
        <v>26</v>
      </c>
      <c r="G32" s="26">
        <v>1118000</v>
      </c>
    </row>
    <row r="33" spans="2:7" outlineLevel="3">
      <c r="B33" t="s">
        <v>15</v>
      </c>
      <c r="C33" t="s">
        <v>14</v>
      </c>
      <c r="D33" s="25">
        <v>43970</v>
      </c>
      <c r="E33" s="26">
        <v>35000</v>
      </c>
      <c r="F33">
        <v>11</v>
      </c>
      <c r="G33" s="26">
        <v>385000</v>
      </c>
    </row>
    <row r="34" spans="2:7" outlineLevel="3">
      <c r="B34" t="s">
        <v>17</v>
      </c>
      <c r="C34" t="s">
        <v>14</v>
      </c>
      <c r="D34" s="25">
        <v>43959</v>
      </c>
      <c r="E34" s="26">
        <v>43000</v>
      </c>
      <c r="F34">
        <v>29</v>
      </c>
      <c r="G34" s="26">
        <v>1247000</v>
      </c>
    </row>
    <row r="35" spans="2:7" outlineLevel="2">
      <c r="C35" s="27" t="s">
        <v>54</v>
      </c>
      <c r="D35" s="25"/>
      <c r="E35" s="26"/>
      <c r="F35">
        <f>SUBTOTAL(1,F29:F34)</f>
        <v>13.833333333333334</v>
      </c>
      <c r="G35" s="26">
        <f>SUBTOTAL(1,G29:G34)</f>
        <v>562833.33333333337</v>
      </c>
    </row>
    <row r="36" spans="2:7" outlineLevel="1">
      <c r="C36" s="27" t="s">
        <v>49</v>
      </c>
      <c r="D36" s="25"/>
      <c r="E36" s="26"/>
      <c r="F36">
        <f>SUBTOTAL(9,F29:F34)</f>
        <v>83</v>
      </c>
      <c r="G36" s="26">
        <f>SUBTOTAL(9,G29:G34)</f>
        <v>3377000</v>
      </c>
    </row>
    <row r="37" spans="2:7">
      <c r="C37" s="27" t="s">
        <v>55</v>
      </c>
      <c r="D37" s="25"/>
      <c r="E37" s="26"/>
      <c r="F37">
        <f>SUBTOTAL(1,F4:F34)</f>
        <v>12.56</v>
      </c>
      <c r="G37" s="26">
        <f>SUBTOTAL(1,G4:G34)</f>
        <v>338464</v>
      </c>
    </row>
    <row r="38" spans="2:7">
      <c r="C38" s="27" t="s">
        <v>50</v>
      </c>
      <c r="D38" s="25"/>
      <c r="E38" s="26"/>
      <c r="F38">
        <f>SUBTOTAL(9,F4:F34)</f>
        <v>314</v>
      </c>
      <c r="G38" s="26">
        <f>SUBTOTAL(9,G4:G34)</f>
        <v>8461600</v>
      </c>
    </row>
  </sheetData>
  <sortState xmlns:xlrd2="http://schemas.microsoft.com/office/spreadsheetml/2017/richdata2" ref="B4:G34">
    <sortCondition ref="C4:C34"/>
    <sortCondition descending="1" ref="D4:D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>
      <selection activeCell="M24" sqref="M24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G8" sqref="G8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6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6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6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6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6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6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6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7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4" sqref="C4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손미 정</cp:lastModifiedBy>
  <dcterms:created xsi:type="dcterms:W3CDTF">2023-08-09T00:13:15Z</dcterms:created>
  <dcterms:modified xsi:type="dcterms:W3CDTF">2025-03-10T09:18:16Z</dcterms:modified>
</cp:coreProperties>
</file>