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5_기출문제집_컴활1급실기_학습자료_241206 update\02 최신기출유형\04회\"/>
    </mc:Choice>
  </mc:AlternateContent>
  <xr:revisionPtr revIDLastSave="0" documentId="13_ncr:1_{22D109EE-2081-4115-82EF-9F9520984E41}" xr6:coauthVersionLast="47" xr6:coauthVersionMax="47" xr10:uidLastSave="{00000000-0000-0000-0000-000000000000}"/>
  <bookViews>
    <workbookView xWindow="-120" yWindow="-120" windowWidth="24240" windowHeight="1314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3" l="1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15" i="3"/>
  <c r="D8" i="3"/>
  <c r="E4" i="3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24" i="3" a="1"/>
  <c r="H32" i="3" a="1"/>
  <c r="H40" i="3" a="1"/>
  <c r="H21" i="3" a="1"/>
  <c r="H31" i="3" a="1"/>
  <c r="H39" i="3" a="1"/>
  <c r="H18" i="3" a="1"/>
  <c r="H26" i="3" a="1"/>
  <c r="H34" i="3" a="1"/>
  <c r="H25" i="3" a="1"/>
  <c r="H23" i="3" a="1"/>
  <c r="H33" i="3" a="1"/>
  <c r="H15" i="3" a="1"/>
  <c r="H20" i="3" a="1"/>
  <c r="H28" i="3" a="1"/>
  <c r="H36" i="3" a="1"/>
  <c r="H17" i="3" a="1"/>
  <c r="H27" i="3" a="1"/>
  <c r="H35" i="3" a="1"/>
  <c r="H22" i="3" a="1"/>
  <c r="H30" i="3" a="1"/>
  <c r="H38" i="3" a="1"/>
  <c r="H19" i="3" a="1"/>
  <c r="H29" i="3" a="1"/>
  <c r="H37" i="3" a="1"/>
  <c r="H39" i="3" l="1"/>
  <c r="H37" i="3"/>
  <c r="H35" i="3"/>
  <c r="H33" i="3"/>
  <c r="H31" i="3"/>
  <c r="H29" i="3"/>
  <c r="H27" i="3"/>
  <c r="H23" i="3"/>
  <c r="H21" i="3"/>
  <c r="H19" i="3"/>
  <c r="H17" i="3"/>
  <c r="H25" i="3"/>
  <c r="H40" i="3"/>
  <c r="H38" i="3"/>
  <c r="H36" i="3"/>
  <c r="H34" i="3"/>
  <c r="H32" i="3"/>
  <c r="H30" i="3"/>
  <c r="H28" i="3"/>
  <c r="H26" i="3"/>
  <c r="H24" i="3"/>
  <c r="H22" i="3"/>
  <c r="H20" i="3"/>
  <c r="H18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9E6AA50-3DC2-4A18-9956-70F67DEE38A5}" name="MS Access Database_Query" type="1" refreshedVersion="8" background="1">
    <dbPr connection="DSN=MS Access Database;DBQ=C:\2025_기출문제집_컴활1급실기_학습자료_241206 update\02 최신기출유형\04회\공연관리.accdb;DefaultDir=C:\2025_기출문제집_컴활1급실기_학습자료_241206 update\02 최신기출유형\04회;DriverId=25;FIL=MS Access;MaxBufferSize=2048;PageTimeout=5;" command="SELECT 공연예약.예약번호, 공연예약.공연이름, 공연예약.구분, 공연예약.가격, 공연예약.예매일자, 공연예약.예매수량, 공연예약.총금액_x000d__x000a_FROM 공연예약 공연예약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<sst xmlns="http://schemas.openxmlformats.org/spreadsheetml/2006/main" count="345" uniqueCount="83">
  <si>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</si>
  <si>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</si>
  <si>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</si>
  <si>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</si>
  <si>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</si>
  <si>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</si>
  <si>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</si>
  <si>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</si>
  <si>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</si>
  <si>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</si>
  <si>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</si>
  <si>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</si>
  <si>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</si>
  <si>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</si>
  <si>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</si>
  <si>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</si>
  <si>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</si>
  <si>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</si>
  <si>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</si>
  <si>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</si>
  <si>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</si>
  <si>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</si>
  <si>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</si>
  <si>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</si>
  <si>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</si>
  <si>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</si>
  <si>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</si>
  <si>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</si>
  <si>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</si>
  <si>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</si>
  <si>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</si>
  <si>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</si>
  <si>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</si>
  <si>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</si>
  <si>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</si>
  <si>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</si>
  <si>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</si>
  <si>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</si>
  <si>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</si>
  <si>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</si>
  <si>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</si>
  <si>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</si>
  <si>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</si>
  <si>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</si>
  <si>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</si>
  <si>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</si>
  <si>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</si>
  <si>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</si>
  <si>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</si>
  <si>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</si>
  <si>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</si>
  <si>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</si>
  <si>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</si>
  <si>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</si>
  <si>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최대 : 예매수량</t>
  </si>
  <si>
    <t>전체 최대 : 예매수량</t>
  </si>
  <si>
    <t>최대 : 총금액</t>
  </si>
  <si>
    <t>전체 최대 : 총금액</t>
  </si>
  <si>
    <t>1사분기</t>
  </si>
  <si>
    <t>1사분기 최대 : 예매수량</t>
  </si>
  <si>
    <t>1사분기 최대 : 총금액</t>
  </si>
  <si>
    <t>1사분기 최소 : 예매수량</t>
  </si>
  <si>
    <t>1사분기 최소 : 총금액</t>
  </si>
  <si>
    <t>2사분기</t>
  </si>
  <si>
    <t>2사분기 최대 : 예매수량</t>
  </si>
  <si>
    <t>2사분기 최대 : 총금액</t>
  </si>
  <si>
    <t>2사분기 최소 : 예매수량</t>
  </si>
  <si>
    <t>2사분기 최소 : 총금액</t>
  </si>
  <si>
    <t>3사분기</t>
  </si>
  <si>
    <t>3사분기 최대 : 예매수량</t>
  </si>
  <si>
    <t>3사분기 최대 : 총금액</t>
  </si>
  <si>
    <t>3사분기 최소 : 예매수량</t>
  </si>
  <si>
    <t>3사분기 최소 : 총금액</t>
  </si>
  <si>
    <t>***</t>
  </si>
  <si>
    <t>구분</t>
    <phoneticPr fontId="1" type="noConversion"/>
  </si>
  <si>
    <t>총금액</t>
    <phoneticPr fontId="1" type="noConversion"/>
  </si>
  <si>
    <t>예매수량</t>
    <phoneticPr fontId="1" type="noConversion"/>
  </si>
  <si>
    <t>가격</t>
    <phoneticPr fontId="1" type="noConversion"/>
  </si>
  <si>
    <t>예매수량</t>
    <phoneticPr fontId="1" type="noConversion"/>
  </si>
  <si>
    <t>&gt;=30000</t>
    <phoneticPr fontId="1" type="noConversion"/>
  </si>
  <si>
    <t>&gt;=20</t>
    <phoneticPr fontId="1" type="noConversion"/>
  </si>
  <si>
    <t>분기</t>
  </si>
  <si>
    <t>개월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</si>
</sst>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[Red][&gt;=100]&quot;[대강당]&quot;* 0;[&gt;=70]&quot;[증강당]&quot;* 0;&quot;[소강당]&quot;* 0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2C-4D67-9F10-8BA0E144A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67BE32DF-0A30-212F-2638-6256B4F6439F}"/>
            </a:ext>
          </a:extLst>
        </xdr:cNvPr>
        <xdr:cNvSpPr/>
      </xdr:nvSpPr>
      <xdr:spPr>
        <a:xfrm>
          <a:off x="1800225" y="2533650"/>
          <a:ext cx="1362075" cy="4191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47625</xdr:colOff>
      <xdr:row>14</xdr:row>
      <xdr:rowOff>28575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11B62057-6773-FE47-8731-6CCA234C776A}"/>
            </a:ext>
          </a:extLst>
        </xdr:cNvPr>
        <xdr:cNvSpPr/>
      </xdr:nvSpPr>
      <xdr:spPr>
        <a:xfrm>
          <a:off x="3162300" y="2533650"/>
          <a:ext cx="1047750" cy="447675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828675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진현수" refreshedDate="45694.811056597224" backgroundQuery="1" createdVersion="8" refreshedVersion="8" minRefreshableVersion="3" recordCount="26" xr:uid="{7C9252A1-5753-4E01-AFD4-AF7675185698}">
  <cacheSource type="external" connectionId="1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E65077-839C-412B-9A7E-919D58899E57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multipleItemSelectionAllowed="1" showAll="0">
      <items count="5">
        <item h="1" x="2"/>
        <item h="1" x="1"/>
        <item x="3"/>
        <item h="1" x="0"/>
        <item t="default"/>
      </items>
    </pivotField>
    <pivotField compact="0" subtotalTop="0" showAll="0"/>
    <pivotField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name="개월"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7" baseItem="2" numFmtId="41"/>
    <dataField name="최대 : 총금액" fld="6" subtotal="max" baseField="7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28" workbookViewId="0">
      <selection activeCell="K24" sqref="K24"/>
    </sheetView>
  </sheetViews>
  <sheetFormatPr defaultRowHeight="16.5"/>
  <cols>
    <col min="1" max="1" width="12.625" customWidth="1"/>
    <col min="3" max="3" width="13" bestFit="1" customWidth="1"/>
    <col min="6" max="6" width="10.8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topLeftCell="A12" workbookViewId="0">
      <selection activeCell="H12" sqref="H11:H12"/>
    </sheetView>
  </sheetViews>
  <sheetFormatPr defaultRowHeight="16.5"/>
  <cols>
    <col min="1" max="1" width="9" style="23"/>
    <col min="2" max="2" width="14.75" style="23" customWidth="1"/>
    <col min="3" max="3" width="9" style="23"/>
    <col min="4" max="4" width="17" style="23" customWidth="1"/>
    <col min="5" max="5" width="10.75" style="23" customWidth="1"/>
    <col min="6" max="16384" width="9" style="23"/>
  </cols>
  <sheetData>
    <row r="2" spans="2:5" ht="17.25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7.25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40"/>
  <sheetViews>
    <sheetView tabSelected="1" workbookViewId="0">
      <selection activeCell="J39" sqref="J39"/>
    </sheetView>
  </sheetViews>
  <sheetFormatPr defaultRowHeight="16.5"/>
  <cols>
    <col min="1" max="1" width="14.5" customWidth="1"/>
    <col min="2" max="2" width="12.375" bestFit="1" customWidth="1"/>
    <col min="3" max="3" width="14.25" customWidth="1"/>
    <col min="4" max="4" width="14.75" customWidth="1"/>
    <col min="5" max="5" width="17.625" customWidth="1"/>
    <col min="6" max="6" width="17.375" customWidth="1"/>
    <col min="7" max="7" width="12.75" customWidth="1"/>
    <col min="8" max="8" width="9.875" bestFit="1" customWidth="1"/>
  </cols>
  <sheetData>
    <row r="1" spans="1:9">
      <c r="A1" t="s">
        <v>20</v>
      </c>
      <c r="D1" t="s">
        <v>21</v>
      </c>
    </row>
    <row r="2" spans="1:9">
      <c r="A2" s="3" t="s">
        <v>3</v>
      </c>
      <c r="B2" s="12" t="s">
        <v>22</v>
      </c>
      <c r="D2" s="3" t="s">
        <v>23</v>
      </c>
      <c r="E2" s="12" t="s">
        <v>24</v>
      </c>
    </row>
    <row r="3" spans="1:9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MAXA((MONTH($C$15:$C$40)=D3)*$E$15:$E$40)</f>
        <v>32</v>
      </c>
    </row>
    <row r="4" spans="1:9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MAXA((MONTH($C$15:$C$40)=D4)*$E$15:$E$40)</f>
        <v>29</v>
      </c>
    </row>
    <row r="5" spans="1:9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MAXA((MONTH($C$15:$C$40)=D5)*$E$15:$E$40)</f>
        <v>26</v>
      </c>
    </row>
    <row r="6" spans="1:9">
      <c r="A6" s="3" t="s">
        <v>18</v>
      </c>
      <c r="B6" s="13">
        <f t="shared" si="0"/>
        <v>315000</v>
      </c>
    </row>
    <row r="7" spans="1:9">
      <c r="A7" s="3" t="s">
        <v>8</v>
      </c>
      <c r="B7" s="13">
        <f t="shared" si="0"/>
        <v>180000</v>
      </c>
      <c r="D7" s="41" t="s">
        <v>25</v>
      </c>
      <c r="E7" s="42"/>
      <c r="F7" s="43"/>
    </row>
    <row r="8" spans="1:9">
      <c r="A8" s="3" t="s">
        <v>10</v>
      </c>
      <c r="B8" s="13">
        <f t="shared" si="0"/>
        <v>437000</v>
      </c>
      <c r="D8" s="44" t="str">
        <f>TEXT(DCOUNTA(D14:E40,D14,D10:E11),"0개")</f>
        <v>4개</v>
      </c>
      <c r="E8" s="45"/>
      <c r="F8" s="46"/>
    </row>
    <row r="9" spans="1:9">
      <c r="A9" s="3" t="s">
        <v>12</v>
      </c>
      <c r="B9" s="13">
        <f t="shared" si="0"/>
        <v>558000</v>
      </c>
    </row>
    <row r="10" spans="1:9">
      <c r="A10" s="3" t="s">
        <v>13</v>
      </c>
      <c r="B10" s="13">
        <f t="shared" si="0"/>
        <v>280000</v>
      </c>
      <c r="D10" s="14" t="s">
        <v>77</v>
      </c>
      <c r="E10" s="14" t="s">
        <v>78</v>
      </c>
    </row>
    <row r="11" spans="1:9">
      <c r="D11" s="14" t="s">
        <v>79</v>
      </c>
      <c r="E11" s="14" t="s">
        <v>80</v>
      </c>
    </row>
    <row r="13" spans="1:9">
      <c r="A13" t="s">
        <v>26</v>
      </c>
    </row>
    <row r="14" spans="1:9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9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IF(LEFT(B15,1)="M","뮤지컬("&amp;COUNTIF($B$15:B15,"M*")&amp;")",IF(LEFT(B15)="C","콘서트("&amp;COUNTIF($B$15:B15,"C*")&amp;")","그외("&amp;COUNTIF($B$15:B15,"*")-COUNTIF($B$15:B15,"M*")-COUNTIF($B$15:B15,"C*")&amp;")"))</f>
        <v>콘서트(1)</v>
      </c>
      <c r="H15" s="16" t="str" cm="1">
        <f t="array" ref="H15">fn할인액(B15,F15)</f>
        <v/>
      </c>
      <c r="I15">
        <f>COUNTIF($C$15:C15,LEFT(B15))</f>
        <v>0</v>
      </c>
    </row>
    <row r="16" spans="1:9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IF(LEFT(B16,1)="M","뮤지컬("&amp;COUNTIF($B$15:B16,"M*")&amp;")",IF(LEFT(B16)="C","콘서트("&amp;COUNTIF($B$15:B16,"C*")&amp;")","그외("&amp;COUNTIF($B$15:B16,"*")-COUNTIF($B$15:B16,"M*")-COUNTIF($B$15:B16,"C*")&amp;")"))</f>
        <v>뮤지컬(1)</v>
      </c>
      <c r="H16" s="16" cm="1">
        <f t="array" ref="H16">fn할인액(B16,F16)</f>
        <v>56715</v>
      </c>
      <c r="I16">
        <f>COUNTIF($C$15:C16,LEFT(B16))</f>
        <v>0</v>
      </c>
    </row>
    <row r="17" spans="1:9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IF(LEFT(B17,1)="M","뮤지컬("&amp;COUNTIF($B$15:B17,"M*")&amp;")",IF(LEFT(B17)="C","콘서트("&amp;COUNTIF($B$15:B17,"C*")&amp;")","그외("&amp;COUNTIF($B$15:B17,"*")-COUNTIF($B$15:B17,"M*")-COUNTIF($B$15:B17,"C*")&amp;")"))</f>
        <v>콘서트(2)</v>
      </c>
      <c r="H17" s="16" cm="1">
        <f t="array" ref="H17">fn할인액(B17,F17)</f>
        <v>124700</v>
      </c>
      <c r="I17">
        <f>COUNTIF($C$15:C17,LEFT(B17))</f>
        <v>0</v>
      </c>
    </row>
    <row r="18" spans="1:9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IF(LEFT(B18,1)="M","뮤지컬("&amp;COUNTIF($B$15:B18,"M*")&amp;")",IF(LEFT(B18)="C","콘서트("&amp;COUNTIF($B$15:B18,"C*")&amp;")","그외("&amp;COUNTIF($B$15:B18,"*")-COUNTIF($B$15:B18,"M*")-COUNTIF($B$15:B18,"C*")&amp;")"))</f>
        <v>그외(1)</v>
      </c>
      <c r="H18" s="16" t="str" cm="1">
        <f t="array" ref="H18">fn할인액(B18,F18)</f>
        <v/>
      </c>
      <c r="I18">
        <f>COUNTIF($C$15:C18,LEFT(B18))</f>
        <v>0</v>
      </c>
    </row>
    <row r="19" spans="1:9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IF(LEFT(B19,1)="M","뮤지컬("&amp;COUNTIF($B$15:B19,"M*")&amp;")",IF(LEFT(B19)="C","콘서트("&amp;COUNTIF($B$15:B19,"C*")&amp;")","그외("&amp;COUNTIF($B$15:B19,"*")-COUNTIF($B$15:B19,"M*")-COUNTIF($B$15:B19,"C*")&amp;")"))</f>
        <v>그외(2)</v>
      </c>
      <c r="H19" s="16" t="str" cm="1">
        <f t="array" ref="H19">fn할인액(B19,F19)</f>
        <v/>
      </c>
      <c r="I19">
        <f>COUNTIF($C$15:C19,LEFT(B19))</f>
        <v>0</v>
      </c>
    </row>
    <row r="20" spans="1:9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IF(LEFT(B20,1)="M","뮤지컬("&amp;COUNTIF($B$15:B20,"M*")&amp;")",IF(LEFT(B20)="C","콘서트("&amp;COUNTIF($B$15:B20,"C*")&amp;")","그외("&amp;COUNTIF($B$15:B20,"*")-COUNTIF($B$15:B20,"M*")-COUNTIF($B$15:B20,"C*")&amp;")"))</f>
        <v>콘서트(3)</v>
      </c>
      <c r="H20" s="16" cm="1">
        <f t="array" ref="H20">fn할인액(B20,F20)</f>
        <v>35000</v>
      </c>
      <c r="I20">
        <f>COUNTIF($C$15:C20,LEFT(B20))</f>
        <v>0</v>
      </c>
    </row>
    <row r="21" spans="1:9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IF(LEFT(B21,1)="M","뮤지컬("&amp;COUNTIF($B$15:B21,"M*")&amp;")",IF(LEFT(B21)="C","콘서트("&amp;COUNTIF($B$15:B21,"C*")&amp;")","그외("&amp;COUNTIF($B$15:B21,"*")-COUNTIF($B$15:B21,"M*")-COUNTIF($B$15:B21,"C*")&amp;")"))</f>
        <v>그외(3)</v>
      </c>
      <c r="H21" s="16" t="str" cm="1">
        <f t="array" ref="H21">fn할인액(B21,F21)</f>
        <v/>
      </c>
      <c r="I21">
        <f>COUNTIF($C$15:C21,LEFT(B21))</f>
        <v>0</v>
      </c>
    </row>
    <row r="22" spans="1:9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IF(LEFT(B22,1)="M","뮤지컬("&amp;COUNTIF($B$15:B22,"M*")&amp;")",IF(LEFT(B22)="C","콘서트("&amp;COUNTIF($B$15:B22,"C*")&amp;")","그외("&amp;COUNTIF($B$15:B22,"*")-COUNTIF($B$15:B22,"M*")-COUNTIF($B$15:B22,"C*")&amp;")"))</f>
        <v>뮤지컬(2)</v>
      </c>
      <c r="H22" s="16" cm="1">
        <f t="array" ref="H22">fn할인액(B22,F22)</f>
        <v>125550</v>
      </c>
      <c r="I22">
        <f>COUNTIF($C$15:C22,LEFT(B22))</f>
        <v>0</v>
      </c>
    </row>
    <row r="23" spans="1:9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IF(LEFT(B23,1)="M","뮤지컬("&amp;COUNTIF($B$15:B23,"M*")&amp;")",IF(LEFT(B23)="C","콘서트("&amp;COUNTIF($B$15:B23,"C*")&amp;")","그외("&amp;COUNTIF($B$15:B23,"*")-COUNTIF($B$15:B23,"M*")-COUNTIF($B$15:B23,"C*")&amp;")"))</f>
        <v>그외(4)</v>
      </c>
      <c r="H23" s="16" t="str" cm="1">
        <f t="array" ref="H23">fn할인액(B23,F23)</f>
        <v/>
      </c>
      <c r="I23">
        <f>COUNTIF($C$15:C23,LEFT(B23))</f>
        <v>0</v>
      </c>
    </row>
    <row r="24" spans="1:9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IF(LEFT(B24,1)="M","뮤지컬("&amp;COUNTIF($B$15:B24,"M*")&amp;")",IF(LEFT(B24)="C","콘서트("&amp;COUNTIF($B$15:B24,"C*")&amp;")","그외("&amp;COUNTIF($B$15:B24,"*")-COUNTIF($B$15:B24,"M*")-COUNTIF($B$15:B24,"C*")&amp;")"))</f>
        <v>그외(5)</v>
      </c>
      <c r="H24" s="16" t="str" cm="1">
        <f t="array" ref="H24">fn할인액(B24,F24)</f>
        <v/>
      </c>
      <c r="I24">
        <f>COUNTIF($C$15:C24,LEFT(B24))</f>
        <v>0</v>
      </c>
    </row>
    <row r="25" spans="1:9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IF(LEFT(B25,1)="M","뮤지컬("&amp;COUNTIF($B$15:B25,"M*")&amp;")",IF(LEFT(B25)="C","콘서트("&amp;COUNTIF($B$15:B25,"C*")&amp;")","그외("&amp;COUNTIF($B$15:B25,"*")-COUNTIF($B$15:B25,"M*")-COUNTIF($B$15:B25,"C*")&amp;")"))</f>
        <v>뮤지컬(3)</v>
      </c>
      <c r="H25" s="16" cm="1">
        <f t="array" ref="H25">fn할인액(B25,F25)</f>
        <v>62685</v>
      </c>
      <c r="I25">
        <f>COUNTIF($C$15:C25,LEFT(B25))</f>
        <v>0</v>
      </c>
    </row>
    <row r="26" spans="1:9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IF(LEFT(B26,1)="M","뮤지컬("&amp;COUNTIF($B$15:B26,"M*")&amp;")",IF(LEFT(B26)="C","콘서트("&amp;COUNTIF($B$15:B26,"C*")&amp;")","그외("&amp;COUNTIF($B$15:B26,"*")-COUNTIF($B$15:B26,"M*")-COUNTIF($B$15:B26,"C*")&amp;")"))</f>
        <v>콘서트(4)</v>
      </c>
      <c r="H26" s="16" cm="1">
        <f t="array" ref="H26">fn할인액(B26,F26)</f>
        <v>111800</v>
      </c>
      <c r="I26">
        <f>COUNTIF($C$15:C26,LEFT(B26))</f>
        <v>0</v>
      </c>
    </row>
    <row r="27" spans="1:9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IF(LEFT(B27,1)="M","뮤지컬("&amp;COUNTIF($B$15:B27,"M*")&amp;")",IF(LEFT(B27)="C","콘서트("&amp;COUNTIF($B$15:B27,"C*")&amp;")","그외("&amp;COUNTIF($B$15:B27,"*")-COUNTIF($B$15:B27,"M*")-COUNTIF($B$15:B27,"C*")&amp;")"))</f>
        <v>그외(6)</v>
      </c>
      <c r="H27" s="16" t="str" cm="1">
        <f t="array" ref="H27">fn할인액(B27,F27)</f>
        <v/>
      </c>
      <c r="I27">
        <f>COUNTIF($C$15:C27,LEFT(B27))</f>
        <v>0</v>
      </c>
    </row>
    <row r="28" spans="1:9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IF(LEFT(B28,1)="M","뮤지컬("&amp;COUNTIF($B$15:B28,"M*")&amp;")",IF(LEFT(B28)="C","콘서트("&amp;COUNTIF($B$15:B28,"C*")&amp;")","그외("&amp;COUNTIF($B$15:B28,"*")-COUNTIF($B$15:B28,"M*")-COUNTIF($B$15:B28,"C*")&amp;")"))</f>
        <v>그외(7)</v>
      </c>
      <c r="H28" s="16" t="str" cm="1">
        <f t="array" ref="H28">fn할인액(B28,F28)</f>
        <v/>
      </c>
      <c r="I28">
        <f>COUNTIF($C$15:C28,LEFT(B28))</f>
        <v>0</v>
      </c>
    </row>
    <row r="29" spans="1:9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IF(LEFT(B29,1)="M","뮤지컬("&amp;COUNTIF($B$15:B29,"M*")&amp;")",IF(LEFT(B29)="C","콘서트("&amp;COUNTIF($B$15:B29,"C*")&amp;")","그외("&amp;COUNTIF($B$15:B29,"*")-COUNTIF($B$15:B29,"M*")-COUNTIF($B$15:B29,"C*")&amp;")"))</f>
        <v>뮤지컬(4)</v>
      </c>
      <c r="H29" s="16" t="str" cm="1">
        <f t="array" ref="H29">fn할인액(B29,F29)</f>
        <v/>
      </c>
      <c r="I29">
        <f>COUNTIF($C$15:C29,LEFT(B29))</f>
        <v>0</v>
      </c>
    </row>
    <row r="30" spans="1:9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IF(LEFT(B30,1)="M","뮤지컬("&amp;COUNTIF($B$15:B30,"M*")&amp;")",IF(LEFT(B30)="C","콘서트("&amp;COUNTIF($B$15:B30,"C*")&amp;")","그외("&amp;COUNTIF($B$15:B30,"*")-COUNTIF($B$15:B30,"M*")-COUNTIF($B$15:B30,"C*")&amp;")"))</f>
        <v>그외(8)</v>
      </c>
      <c r="H30" s="16" t="str" cm="1">
        <f t="array" ref="H30">fn할인액(B30,F30)</f>
        <v/>
      </c>
      <c r="I30">
        <f>COUNTIF($C$15:C30,LEFT(B30))</f>
        <v>0</v>
      </c>
    </row>
    <row r="31" spans="1:9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IF(LEFT(B31,1)="M","뮤지컬("&amp;COUNTIF($B$15:B31,"M*")&amp;")",IF(LEFT(B31)="C","콘서트("&amp;COUNTIF($B$15:B31,"C*")&amp;")","그외("&amp;COUNTIF($B$15:B31,"*")-COUNTIF($B$15:B31,"M*")-COUNTIF($B$15:B31,"C*")&amp;")"))</f>
        <v>콘서트(5)</v>
      </c>
      <c r="H31" s="16" t="str" cm="1">
        <f t="array" ref="H31">fn할인액(B31,F31)</f>
        <v/>
      </c>
      <c r="I31">
        <f>COUNTIF($C$15:C31,LEFT(B31))</f>
        <v>0</v>
      </c>
    </row>
    <row r="32" spans="1:9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IF(LEFT(B32,1)="M","뮤지컬("&amp;COUNTIF($B$15:B32,"M*")&amp;")",IF(LEFT(B32)="C","콘서트("&amp;COUNTIF($B$15:B32,"C*")&amp;")","그외("&amp;COUNTIF($B$15:B32,"*")-COUNTIF($B$15:B32,"M*")-COUNTIF($B$15:B32,"C*")&amp;")"))</f>
        <v>그외(9)</v>
      </c>
      <c r="H32" s="16" t="str" cm="1">
        <f t="array" ref="H32">fn할인액(B32,F32)</f>
        <v/>
      </c>
      <c r="I32">
        <f>COUNTIF($C$15:C32,LEFT(B32))</f>
        <v>0</v>
      </c>
    </row>
    <row r="33" spans="1:9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IF(LEFT(B33,1)="M","뮤지컬("&amp;COUNTIF($B$15:B33,"M*")&amp;")",IF(LEFT(B33)="C","콘서트("&amp;COUNTIF($B$15:B33,"C*")&amp;")","그외("&amp;COUNTIF($B$15:B33,"*")-COUNTIF($B$15:B33,"M*")-COUNTIF($B$15:B33,"C*")&amp;")"))</f>
        <v>콘서트(6)</v>
      </c>
      <c r="H33" s="16" cm="1">
        <f t="array" ref="H33">fn할인액(B33,F33)</f>
        <v>38500</v>
      </c>
      <c r="I33">
        <f>COUNTIF($C$15:C33,LEFT(B33))</f>
        <v>0</v>
      </c>
    </row>
    <row r="34" spans="1:9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IF(LEFT(B34,1)="M","뮤지컬("&amp;COUNTIF($B$15:B34,"M*")&amp;")",IF(LEFT(B34)="C","콘서트("&amp;COUNTIF($B$15:B34,"C*")&amp;")","그외("&amp;COUNTIF($B$15:B34,"*")-COUNTIF($B$15:B34,"M*")-COUNTIF($B$15:B34,"C*")&amp;")"))</f>
        <v>뮤지컬(5)</v>
      </c>
      <c r="H34" s="16" cm="1">
        <f t="array" ref="H34">fn할인액(B34,F34)</f>
        <v>97650</v>
      </c>
      <c r="I34">
        <f>COUNTIF($C$15:C34,LEFT(B34))</f>
        <v>0</v>
      </c>
    </row>
    <row r="35" spans="1:9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IF(LEFT(B35,1)="M","뮤지컬("&amp;COUNTIF($B$15:B35,"M*")&amp;")",IF(LEFT(B35)="C","콘서트("&amp;COUNTIF($B$15:B35,"C*")&amp;")","그외("&amp;COUNTIF($B$15:B35,"*")-COUNTIF($B$15:B35,"M*")-COUNTIF($B$15:B35,"C*")&amp;")"))</f>
        <v>그외(10)</v>
      </c>
      <c r="H35" s="16" t="str" cm="1">
        <f t="array" ref="H35">fn할인액(B35,F35)</f>
        <v/>
      </c>
      <c r="I35">
        <f>COUNTIF($C$15:C35,LEFT(B35))</f>
        <v>0</v>
      </c>
    </row>
    <row r="36" spans="1:9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IF(LEFT(B36,1)="M","뮤지컬("&amp;COUNTIF($B$15:B36,"M*")&amp;")",IF(LEFT(B36)="C","콘서트("&amp;COUNTIF($B$15:B36,"C*")&amp;")","그외("&amp;COUNTIF($B$15:B36,"*")-COUNTIF($B$15:B36,"M*")-COUNTIF($B$15:B36,"C*")&amp;")"))</f>
        <v>뮤지컬(6)</v>
      </c>
      <c r="H36" s="16" t="str" cm="1">
        <f t="array" ref="H36">fn할인액(B36,F36)</f>
        <v/>
      </c>
      <c r="I36">
        <f>COUNTIF($C$15:C36,LEFT(B36))</f>
        <v>0</v>
      </c>
    </row>
    <row r="37" spans="1:9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IF(LEFT(B37,1)="M","뮤지컬("&amp;COUNTIF($B$15:B37,"M*")&amp;")",IF(LEFT(B37)="C","콘서트("&amp;COUNTIF($B$15:B37,"C*")&amp;")","그외("&amp;COUNTIF($B$15:B37,"*")-COUNTIF($B$15:B37,"M*")-COUNTIF($B$15:B37,"C*")&amp;")"))</f>
        <v>뮤지컬(7)</v>
      </c>
      <c r="H37" s="16" t="str" cm="1">
        <f t="array" ref="H37">fn할인액(B37,F37)</f>
        <v/>
      </c>
      <c r="I37">
        <f>COUNTIF($C$15:C37,LEFT(B37))</f>
        <v>0</v>
      </c>
    </row>
    <row r="38" spans="1:9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IF(LEFT(B38,1)="M","뮤지컬("&amp;COUNTIF($B$15:B38,"M*")&amp;")",IF(LEFT(B38)="C","콘서트("&amp;COUNTIF($B$15:B38,"C*")&amp;")","그외("&amp;COUNTIF($B$15:B38,"*")-COUNTIF($B$15:B38,"M*")-COUNTIF($B$15:B38,"C*")&amp;")"))</f>
        <v>뮤지컬(8)</v>
      </c>
      <c r="H38" s="16" t="str" cm="1">
        <f t="array" ref="H38">fn할인액(B38,F38)</f>
        <v/>
      </c>
      <c r="I38">
        <f>COUNTIF($C$15:C38,LEFT(B38))</f>
        <v>0</v>
      </c>
    </row>
    <row r="39" spans="1:9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IF(LEFT(B39,1)="M","뮤지컬("&amp;COUNTIF($B$15:B39,"M*")&amp;")",IF(LEFT(B39)="C","콘서트("&amp;COUNTIF($B$15:B39,"C*")&amp;")","그외("&amp;COUNTIF($B$15:B39,"*")-COUNTIF($B$15:B39,"M*")-COUNTIF($B$15:B39,"C*")&amp;")"))</f>
        <v>콘서트(7)</v>
      </c>
      <c r="H39" s="16" t="str" cm="1">
        <f t="array" ref="H39">fn할인액(B39,F39)</f>
        <v/>
      </c>
      <c r="I39">
        <f>COUNTIF($C$15:C39,LEFT(B39))</f>
        <v>0</v>
      </c>
    </row>
    <row r="40" spans="1:9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IF(LEFT(B40,1)="M","뮤지컬("&amp;COUNTIF($B$15:B40,"M*")&amp;")",IF(LEFT(B40)="C","콘서트("&amp;COUNTIF($B$15:B40,"C*")&amp;")","그외("&amp;COUNTIF($B$15:B40,"*")-COUNTIF($B$15:B40,"M*")-COUNTIF($B$15:B40,"C*")&amp;")"))</f>
        <v>그외(11)</v>
      </c>
      <c r="H40" s="16" t="str" cm="1">
        <f t="array" ref="H40">fn할인액(B40,F40)</f>
        <v/>
      </c>
      <c r="I40">
        <f>COUNTIF($C$15:C40,LEFT(B40))</f>
        <v>0</v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workbookViewId="0">
      <selection activeCell="H9" sqref="H9"/>
    </sheetView>
  </sheetViews>
  <sheetFormatPr defaultRowHeight="16.5"/>
  <cols>
    <col min="1" max="1" width="21" customWidth="1"/>
    <col min="2" max="2" width="16.25" customWidth="1"/>
    <col min="3" max="3" width="14.875" bestFit="1" customWidth="1"/>
    <col min="4" max="5" width="13.25" bestFit="1" customWidth="1"/>
    <col min="6" max="6" width="10.5" bestFit="1" customWidth="1"/>
    <col min="7" max="11" width="13.25" bestFit="1" customWidth="1"/>
    <col min="12" max="13" width="9.625" bestFit="1" customWidth="1"/>
    <col min="14" max="19" width="15.25" bestFit="1" customWidth="1"/>
    <col min="20" max="20" width="20.125" bestFit="1" customWidth="1"/>
    <col min="21" max="21" width="18" bestFit="1" customWidth="1"/>
  </cols>
  <sheetData>
    <row r="2" spans="1:6">
      <c r="A2" s="33" t="s">
        <v>2</v>
      </c>
      <c r="B2" t="s">
        <v>11</v>
      </c>
    </row>
    <row r="4" spans="1:6">
      <c r="A4" s="35"/>
      <c r="B4" s="35"/>
      <c r="C4" s="35"/>
      <c r="D4" s="36" t="s">
        <v>3</v>
      </c>
      <c r="E4" s="35"/>
      <c r="F4" s="35"/>
    </row>
    <row r="5" spans="1:6">
      <c r="A5" s="36" t="s">
        <v>81</v>
      </c>
      <c r="B5" s="36" t="s">
        <v>82</v>
      </c>
      <c r="C5" s="36" t="s">
        <v>53</v>
      </c>
      <c r="D5" s="37" t="s">
        <v>12</v>
      </c>
      <c r="E5" s="37" t="s">
        <v>16</v>
      </c>
      <c r="F5" s="37" t="s">
        <v>47</v>
      </c>
    </row>
    <row r="6" spans="1:6">
      <c r="A6" s="35" t="s">
        <v>58</v>
      </c>
      <c r="B6" s="35"/>
      <c r="C6" s="35"/>
      <c r="D6" s="38"/>
      <c r="E6" s="38"/>
      <c r="F6" s="38"/>
    </row>
    <row r="7" spans="1:6">
      <c r="A7" s="35"/>
      <c r="B7" s="35" t="s">
        <v>48</v>
      </c>
      <c r="C7" s="35"/>
      <c r="D7" s="38"/>
      <c r="E7" s="38"/>
      <c r="F7" s="38"/>
    </row>
    <row r="8" spans="1:6">
      <c r="A8" s="35"/>
      <c r="B8" s="35"/>
      <c r="C8" s="35" t="s">
        <v>54</v>
      </c>
      <c r="D8" s="38">
        <v>27</v>
      </c>
      <c r="E8" s="38">
        <v>21</v>
      </c>
      <c r="F8" s="38">
        <v>27</v>
      </c>
    </row>
    <row r="9" spans="1:6">
      <c r="A9" s="35"/>
      <c r="B9" s="35"/>
      <c r="C9" s="35" t="s">
        <v>56</v>
      </c>
      <c r="D9" s="38">
        <v>837000</v>
      </c>
      <c r="E9" s="38">
        <v>417900</v>
      </c>
      <c r="F9" s="38">
        <v>837000</v>
      </c>
    </row>
    <row r="10" spans="1:6">
      <c r="A10" s="35" t="s">
        <v>59</v>
      </c>
      <c r="B10" s="35"/>
      <c r="C10" s="35"/>
      <c r="D10" s="38">
        <v>27</v>
      </c>
      <c r="E10" s="38">
        <v>21</v>
      </c>
      <c r="F10" s="38">
        <v>27</v>
      </c>
    </row>
    <row r="11" spans="1:6">
      <c r="A11" s="35" t="s">
        <v>60</v>
      </c>
      <c r="B11" s="35"/>
      <c r="C11" s="35"/>
      <c r="D11" s="38">
        <v>837000</v>
      </c>
      <c r="E11" s="38">
        <v>417900</v>
      </c>
      <c r="F11" s="38">
        <v>837000</v>
      </c>
    </row>
    <row r="12" spans="1:6">
      <c r="A12" s="35" t="s">
        <v>61</v>
      </c>
      <c r="B12" s="35"/>
      <c r="C12" s="35"/>
      <c r="D12" s="38">
        <v>27</v>
      </c>
      <c r="E12" s="38">
        <v>21</v>
      </c>
      <c r="F12" s="38">
        <v>21</v>
      </c>
    </row>
    <row r="13" spans="1:6">
      <c r="A13" s="35" t="s">
        <v>62</v>
      </c>
      <c r="B13" s="35"/>
      <c r="C13" s="35"/>
      <c r="D13" s="38">
        <v>837000</v>
      </c>
      <c r="E13" s="38">
        <v>417900</v>
      </c>
      <c r="F13" s="38">
        <v>417900</v>
      </c>
    </row>
    <row r="14" spans="1:6">
      <c r="A14" s="35" t="s">
        <v>63</v>
      </c>
      <c r="B14" s="35"/>
      <c r="C14" s="35"/>
      <c r="D14" s="38"/>
      <c r="E14" s="38"/>
      <c r="F14" s="38"/>
    </row>
    <row r="15" spans="1:6">
      <c r="A15" s="35"/>
      <c r="B15" s="35" t="s">
        <v>49</v>
      </c>
      <c r="C15" s="35"/>
      <c r="D15" s="38"/>
      <c r="E15" s="38"/>
      <c r="F15" s="38"/>
    </row>
    <row r="16" spans="1:6">
      <c r="A16" s="35"/>
      <c r="B16" s="35"/>
      <c r="C16" s="35" t="s">
        <v>54</v>
      </c>
      <c r="D16" s="38">
        <v>6</v>
      </c>
      <c r="E16" s="38">
        <v>19</v>
      </c>
      <c r="F16" s="38">
        <v>19</v>
      </c>
    </row>
    <row r="17" spans="1:6">
      <c r="A17" s="35"/>
      <c r="B17" s="35"/>
      <c r="C17" s="35" t="s">
        <v>56</v>
      </c>
      <c r="D17" s="38">
        <v>186000</v>
      </c>
      <c r="E17" s="38">
        <v>378100</v>
      </c>
      <c r="F17" s="38">
        <v>378100</v>
      </c>
    </row>
    <row r="18" spans="1:6">
      <c r="A18" s="35"/>
      <c r="B18" s="35" t="s">
        <v>50</v>
      </c>
      <c r="C18" s="35"/>
      <c r="D18" s="38"/>
      <c r="E18" s="38"/>
      <c r="F18" s="38"/>
    </row>
    <row r="19" spans="1:6">
      <c r="A19" s="35"/>
      <c r="B19" s="35"/>
      <c r="C19" s="35" t="s">
        <v>54</v>
      </c>
      <c r="D19" s="38">
        <v>21</v>
      </c>
      <c r="E19" s="38" t="s">
        <v>73</v>
      </c>
      <c r="F19" s="38">
        <v>21</v>
      </c>
    </row>
    <row r="20" spans="1:6">
      <c r="A20" s="35"/>
      <c r="B20" s="35"/>
      <c r="C20" s="35" t="s">
        <v>56</v>
      </c>
      <c r="D20" s="38">
        <v>651000</v>
      </c>
      <c r="E20" s="38" t="s">
        <v>73</v>
      </c>
      <c r="F20" s="38">
        <v>651000</v>
      </c>
    </row>
    <row r="21" spans="1:6">
      <c r="A21" s="35"/>
      <c r="B21" s="35" t="s">
        <v>51</v>
      </c>
      <c r="C21" s="35"/>
      <c r="D21" s="38"/>
      <c r="E21" s="38"/>
      <c r="F21" s="38"/>
    </row>
    <row r="22" spans="1:6">
      <c r="A22" s="35"/>
      <c r="B22" s="35"/>
      <c r="C22" s="35" t="s">
        <v>54</v>
      </c>
      <c r="D22" s="38" t="s">
        <v>73</v>
      </c>
      <c r="E22" s="38">
        <v>9</v>
      </c>
      <c r="F22" s="38">
        <v>9</v>
      </c>
    </row>
    <row r="23" spans="1:6">
      <c r="A23" s="35"/>
      <c r="B23" s="35"/>
      <c r="C23" s="35" t="s">
        <v>56</v>
      </c>
      <c r="D23" s="38" t="s">
        <v>73</v>
      </c>
      <c r="E23" s="38">
        <v>179100</v>
      </c>
      <c r="F23" s="38">
        <v>179100</v>
      </c>
    </row>
    <row r="24" spans="1:6">
      <c r="A24" s="35" t="s">
        <v>64</v>
      </c>
      <c r="B24" s="35"/>
      <c r="C24" s="35"/>
      <c r="D24" s="38">
        <v>21</v>
      </c>
      <c r="E24" s="38">
        <v>19</v>
      </c>
      <c r="F24" s="38">
        <v>21</v>
      </c>
    </row>
    <row r="25" spans="1:6">
      <c r="A25" s="35" t="s">
        <v>65</v>
      </c>
      <c r="B25" s="35"/>
      <c r="C25" s="35"/>
      <c r="D25" s="38">
        <v>651000</v>
      </c>
      <c r="E25" s="38">
        <v>378100</v>
      </c>
      <c r="F25" s="38">
        <v>651000</v>
      </c>
    </row>
    <row r="26" spans="1:6">
      <c r="A26" s="35" t="s">
        <v>66</v>
      </c>
      <c r="B26" s="35"/>
      <c r="C26" s="35"/>
      <c r="D26" s="38">
        <v>2</v>
      </c>
      <c r="E26" s="38">
        <v>9</v>
      </c>
      <c r="F26" s="38">
        <v>2</v>
      </c>
    </row>
    <row r="27" spans="1:6">
      <c r="A27" s="35" t="s">
        <v>67</v>
      </c>
      <c r="B27" s="35"/>
      <c r="C27" s="35"/>
      <c r="D27" s="38">
        <v>62000</v>
      </c>
      <c r="E27" s="38">
        <v>179100</v>
      </c>
      <c r="F27" s="38">
        <v>62000</v>
      </c>
    </row>
    <row r="28" spans="1:6">
      <c r="A28" s="35" t="s">
        <v>68</v>
      </c>
      <c r="B28" s="35"/>
      <c r="C28" s="35"/>
      <c r="D28" s="38"/>
      <c r="E28" s="38"/>
      <c r="F28" s="38"/>
    </row>
    <row r="29" spans="1:6">
      <c r="A29" s="35"/>
      <c r="B29" s="35" t="s">
        <v>52</v>
      </c>
      <c r="C29" s="35"/>
      <c r="D29" s="38"/>
      <c r="E29" s="38"/>
      <c r="F29" s="38"/>
    </row>
    <row r="30" spans="1:6">
      <c r="A30" s="35"/>
      <c r="B30" s="35"/>
      <c r="C30" s="35" t="s">
        <v>54</v>
      </c>
      <c r="D30" s="38" t="s">
        <v>73</v>
      </c>
      <c r="E30" s="38">
        <v>5</v>
      </c>
      <c r="F30" s="38">
        <v>5</v>
      </c>
    </row>
    <row r="31" spans="1:6">
      <c r="A31" s="35"/>
      <c r="B31" s="35"/>
      <c r="C31" s="35" t="s">
        <v>56</v>
      </c>
      <c r="D31" s="38" t="s">
        <v>73</v>
      </c>
      <c r="E31" s="38">
        <v>99500</v>
      </c>
      <c r="F31" s="38">
        <v>99500</v>
      </c>
    </row>
    <row r="32" spans="1:6">
      <c r="A32" s="35" t="s">
        <v>69</v>
      </c>
      <c r="B32" s="35"/>
      <c r="C32" s="35"/>
      <c r="D32" s="38" t="s">
        <v>73</v>
      </c>
      <c r="E32" s="38">
        <v>5</v>
      </c>
      <c r="F32" s="38">
        <v>5</v>
      </c>
    </row>
    <row r="33" spans="1:6">
      <c r="A33" s="35" t="s">
        <v>70</v>
      </c>
      <c r="B33" s="35"/>
      <c r="C33" s="35"/>
      <c r="D33" s="38" t="s">
        <v>73</v>
      </c>
      <c r="E33" s="38">
        <v>99500</v>
      </c>
      <c r="F33" s="38">
        <v>99500</v>
      </c>
    </row>
    <row r="34" spans="1:6">
      <c r="A34" s="35" t="s">
        <v>71</v>
      </c>
      <c r="B34" s="35"/>
      <c r="C34" s="35"/>
      <c r="D34" s="38" t="s">
        <v>73</v>
      </c>
      <c r="E34" s="38">
        <v>5</v>
      </c>
      <c r="F34" s="38">
        <v>5</v>
      </c>
    </row>
    <row r="35" spans="1:6">
      <c r="A35" s="35" t="s">
        <v>72</v>
      </c>
      <c r="B35" s="35"/>
      <c r="C35" s="35"/>
      <c r="D35" s="38" t="s">
        <v>73</v>
      </c>
      <c r="E35" s="38">
        <v>99500</v>
      </c>
      <c r="F35" s="38">
        <v>99500</v>
      </c>
    </row>
    <row r="36" spans="1:6">
      <c r="A36" s="35" t="s">
        <v>55</v>
      </c>
      <c r="B36" s="35"/>
      <c r="C36" s="35"/>
      <c r="D36" s="38">
        <v>27</v>
      </c>
      <c r="E36" s="38">
        <v>21</v>
      </c>
      <c r="F36" s="38">
        <v>27</v>
      </c>
    </row>
    <row r="37" spans="1:6">
      <c r="A37" s="35" t="s">
        <v>57</v>
      </c>
      <c r="B37" s="35"/>
      <c r="C37" s="35"/>
      <c r="D37" s="38">
        <v>837000</v>
      </c>
      <c r="E37" s="38">
        <v>417900</v>
      </c>
      <c r="F37" s="38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N13" sqref="N13"/>
    </sheetView>
  </sheetViews>
  <sheetFormatPr defaultRowHeight="16.5"/>
  <cols>
    <col min="1" max="1" width="2.25" customWidth="1"/>
    <col min="2" max="2" width="13.625" customWidth="1"/>
    <col min="4" max="4" width="12" customWidth="1"/>
    <col min="6" max="6" width="10" customWidth="1"/>
    <col min="7" max="7" width="10.875" bestFit="1" customWidth="1"/>
    <col min="8" max="8" width="2.2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74</v>
      </c>
      <c r="J3" s="3" t="s">
        <v>75</v>
      </c>
      <c r="K3" s="3" t="s">
        <v>76</v>
      </c>
    </row>
    <row r="4" spans="2:11">
      <c r="B4" t="s">
        <v>13</v>
      </c>
      <c r="C4" t="s">
        <v>9</v>
      </c>
      <c r="D4" s="34">
        <v>43839</v>
      </c>
      <c r="E4" s="39">
        <v>16000</v>
      </c>
      <c r="F4">
        <v>5</v>
      </c>
      <c r="G4" s="39">
        <v>80000</v>
      </c>
      <c r="I4" s="10" t="s">
        <v>9</v>
      </c>
      <c r="J4" s="40">
        <v>1869000</v>
      </c>
      <c r="K4" s="10">
        <v>11.75</v>
      </c>
    </row>
    <row r="5" spans="2:11">
      <c r="B5" t="s">
        <v>12</v>
      </c>
      <c r="C5" t="s">
        <v>11</v>
      </c>
      <c r="D5" s="34">
        <v>43862</v>
      </c>
      <c r="E5" s="39">
        <v>31000</v>
      </c>
      <c r="F5">
        <v>27</v>
      </c>
      <c r="G5" s="39">
        <v>837000</v>
      </c>
      <c r="I5" s="10" t="s">
        <v>11</v>
      </c>
      <c r="J5" s="40">
        <v>2810600</v>
      </c>
      <c r="K5" s="10">
        <v>13.75</v>
      </c>
    </row>
    <row r="6" spans="2:11">
      <c r="B6" t="s">
        <v>18</v>
      </c>
      <c r="C6" t="s">
        <v>9</v>
      </c>
      <c r="D6" s="34">
        <v>43866</v>
      </c>
      <c r="E6" s="39">
        <v>21000</v>
      </c>
      <c r="F6">
        <v>15</v>
      </c>
      <c r="G6" s="39">
        <v>315000</v>
      </c>
      <c r="I6" s="10" t="s">
        <v>7</v>
      </c>
      <c r="J6" s="40">
        <v>405000</v>
      </c>
      <c r="K6" s="10">
        <v>9</v>
      </c>
    </row>
    <row r="7" spans="2:11">
      <c r="B7" t="s">
        <v>16</v>
      </c>
      <c r="C7" t="s">
        <v>11</v>
      </c>
      <c r="D7" s="34">
        <v>43873</v>
      </c>
      <c r="E7" s="39">
        <v>19900</v>
      </c>
      <c r="F7">
        <v>21</v>
      </c>
      <c r="G7" s="39">
        <v>417900</v>
      </c>
      <c r="I7" s="10" t="s">
        <v>14</v>
      </c>
      <c r="J7" s="40">
        <v>3377000</v>
      </c>
      <c r="K7" s="10">
        <v>13.833333333333334</v>
      </c>
    </row>
    <row r="8" spans="2:11">
      <c r="B8" t="s">
        <v>8</v>
      </c>
      <c r="C8" t="s">
        <v>7</v>
      </c>
      <c r="D8" s="34">
        <v>43914</v>
      </c>
      <c r="E8" s="39">
        <v>15000</v>
      </c>
      <c r="F8">
        <v>5</v>
      </c>
      <c r="G8" s="39">
        <v>75000</v>
      </c>
    </row>
    <row r="9" spans="2:11">
      <c r="B9" t="s">
        <v>12</v>
      </c>
      <c r="C9" t="s">
        <v>11</v>
      </c>
      <c r="D9" s="34">
        <v>43923</v>
      </c>
      <c r="E9" s="39">
        <v>31000</v>
      </c>
      <c r="F9">
        <v>6</v>
      </c>
      <c r="G9" s="39">
        <v>186000</v>
      </c>
    </row>
    <row r="10" spans="2:11">
      <c r="B10" t="s">
        <v>13</v>
      </c>
      <c r="C10" t="s">
        <v>9</v>
      </c>
      <c r="D10" s="34">
        <v>43926</v>
      </c>
      <c r="E10" s="39">
        <v>16000</v>
      </c>
      <c r="F10">
        <v>2</v>
      </c>
      <c r="G10" s="39">
        <v>32000</v>
      </c>
    </row>
    <row r="11" spans="2:11">
      <c r="B11" t="s">
        <v>16</v>
      </c>
      <c r="C11" t="s">
        <v>11</v>
      </c>
      <c r="D11" s="34">
        <v>43926</v>
      </c>
      <c r="E11" s="39">
        <v>19900</v>
      </c>
      <c r="F11">
        <v>19</v>
      </c>
      <c r="G11" s="39">
        <v>378100</v>
      </c>
    </row>
    <row r="12" spans="2:11">
      <c r="B12" t="s">
        <v>10</v>
      </c>
      <c r="C12" t="s">
        <v>9</v>
      </c>
      <c r="D12" s="34">
        <v>43928</v>
      </c>
      <c r="E12" s="39">
        <v>23000</v>
      </c>
      <c r="F12">
        <v>6</v>
      </c>
      <c r="G12" s="39">
        <v>138000</v>
      </c>
    </row>
    <row r="13" spans="2:11">
      <c r="B13" t="s">
        <v>10</v>
      </c>
      <c r="C13" t="s">
        <v>9</v>
      </c>
      <c r="D13" s="34">
        <v>43929</v>
      </c>
      <c r="E13" s="39">
        <v>23000</v>
      </c>
      <c r="F13">
        <v>32</v>
      </c>
      <c r="G13" s="39">
        <v>736000</v>
      </c>
    </row>
    <row r="14" spans="2:11">
      <c r="B14" t="s">
        <v>18</v>
      </c>
      <c r="C14" t="s">
        <v>9</v>
      </c>
      <c r="D14" s="34">
        <v>43954</v>
      </c>
      <c r="E14" s="39">
        <v>21000</v>
      </c>
      <c r="F14">
        <v>2</v>
      </c>
      <c r="G14" s="39">
        <v>42000</v>
      </c>
    </row>
    <row r="15" spans="2:11">
      <c r="B15" t="s">
        <v>12</v>
      </c>
      <c r="C15" t="s">
        <v>11</v>
      </c>
      <c r="D15" s="34">
        <v>43958</v>
      </c>
      <c r="E15" s="39">
        <v>31000</v>
      </c>
      <c r="F15">
        <v>21</v>
      </c>
      <c r="G15" s="39">
        <v>651000</v>
      </c>
    </row>
    <row r="16" spans="2:11">
      <c r="B16" t="s">
        <v>17</v>
      </c>
      <c r="C16" t="s">
        <v>14</v>
      </c>
      <c r="D16" s="34">
        <v>43959</v>
      </c>
      <c r="E16" s="39">
        <v>43000</v>
      </c>
      <c r="F16">
        <v>29</v>
      </c>
      <c r="G16" s="39">
        <v>1247000</v>
      </c>
    </row>
    <row r="17" spans="2:7">
      <c r="B17" t="s">
        <v>12</v>
      </c>
      <c r="C17" t="s">
        <v>11</v>
      </c>
      <c r="D17" s="34">
        <v>43962</v>
      </c>
      <c r="E17" s="39">
        <v>31000</v>
      </c>
      <c r="F17">
        <v>2</v>
      </c>
      <c r="G17" s="39">
        <v>62000</v>
      </c>
    </row>
    <row r="18" spans="2:7">
      <c r="B18" t="s">
        <v>15</v>
      </c>
      <c r="C18" t="s">
        <v>14</v>
      </c>
      <c r="D18" s="34">
        <v>43970</v>
      </c>
      <c r="E18" s="39">
        <v>35000</v>
      </c>
      <c r="F18">
        <v>11</v>
      </c>
      <c r="G18" s="39">
        <v>385000</v>
      </c>
    </row>
    <row r="19" spans="2:7">
      <c r="B19" t="s">
        <v>10</v>
      </c>
      <c r="C19" t="s">
        <v>9</v>
      </c>
      <c r="D19" s="34">
        <v>43984</v>
      </c>
      <c r="E19" s="39">
        <v>23000</v>
      </c>
      <c r="F19">
        <v>2</v>
      </c>
      <c r="G19" s="39">
        <v>46000</v>
      </c>
    </row>
    <row r="20" spans="2:7">
      <c r="B20" t="s">
        <v>17</v>
      </c>
      <c r="C20" t="s">
        <v>14</v>
      </c>
      <c r="D20" s="34">
        <v>43984</v>
      </c>
      <c r="E20" s="39">
        <v>43000</v>
      </c>
      <c r="F20">
        <v>26</v>
      </c>
      <c r="G20" s="39">
        <v>1118000</v>
      </c>
    </row>
    <row r="21" spans="2:7">
      <c r="B21" t="s">
        <v>15</v>
      </c>
      <c r="C21" t="s">
        <v>14</v>
      </c>
      <c r="D21" s="34">
        <v>43987</v>
      </c>
      <c r="E21" s="39">
        <v>35000</v>
      </c>
      <c r="F21">
        <v>10</v>
      </c>
      <c r="G21" s="39">
        <v>350000</v>
      </c>
    </row>
    <row r="22" spans="2:7">
      <c r="B22" t="s">
        <v>16</v>
      </c>
      <c r="C22" t="s">
        <v>11</v>
      </c>
      <c r="D22" s="34">
        <v>43990</v>
      </c>
      <c r="E22" s="39">
        <v>19900</v>
      </c>
      <c r="F22">
        <v>9</v>
      </c>
      <c r="G22" s="39">
        <v>179100</v>
      </c>
    </row>
    <row r="23" spans="2:7">
      <c r="B23" t="s">
        <v>8</v>
      </c>
      <c r="C23" t="s">
        <v>7</v>
      </c>
      <c r="D23" s="34">
        <v>43991</v>
      </c>
      <c r="E23" s="39">
        <v>15000</v>
      </c>
      <c r="F23">
        <v>3</v>
      </c>
      <c r="G23" s="39">
        <v>45000</v>
      </c>
    </row>
    <row r="24" spans="2:7">
      <c r="B24" t="s">
        <v>15</v>
      </c>
      <c r="C24" t="s">
        <v>14</v>
      </c>
      <c r="D24" s="34">
        <v>43991</v>
      </c>
      <c r="E24" s="39">
        <v>35000</v>
      </c>
      <c r="F24">
        <v>3</v>
      </c>
      <c r="G24" s="39">
        <v>105000</v>
      </c>
    </row>
    <row r="25" spans="2:7">
      <c r="B25" t="s">
        <v>13</v>
      </c>
      <c r="C25" t="s">
        <v>9</v>
      </c>
      <c r="D25" s="34">
        <v>44020</v>
      </c>
      <c r="E25" s="39">
        <v>16000</v>
      </c>
      <c r="F25">
        <v>30</v>
      </c>
      <c r="G25" s="39">
        <v>480000</v>
      </c>
    </row>
    <row r="26" spans="2:7">
      <c r="B26" t="s">
        <v>17</v>
      </c>
      <c r="C26" t="s">
        <v>14</v>
      </c>
      <c r="D26" s="34">
        <v>44023</v>
      </c>
      <c r="E26" s="39">
        <v>43000</v>
      </c>
      <c r="F26">
        <v>4</v>
      </c>
      <c r="G26" s="39">
        <v>172000</v>
      </c>
    </row>
    <row r="27" spans="2:7">
      <c r="B27" t="s">
        <v>8</v>
      </c>
      <c r="C27" t="s">
        <v>7</v>
      </c>
      <c r="D27" s="34">
        <v>44027</v>
      </c>
      <c r="E27" s="39">
        <v>15000</v>
      </c>
      <c r="F27">
        <v>19</v>
      </c>
      <c r="G27" s="39">
        <v>285000</v>
      </c>
    </row>
    <row r="28" spans="2:7">
      <c r="B28" t="s">
        <v>16</v>
      </c>
      <c r="C28" t="s">
        <v>11</v>
      </c>
      <c r="D28" s="34">
        <v>44057</v>
      </c>
      <c r="E28" s="39">
        <v>19900</v>
      </c>
      <c r="F28">
        <v>5</v>
      </c>
      <c r="G28" s="39">
        <v>99500</v>
      </c>
    </row>
  </sheetData>
  <dataConsolidate topLabels="1">
    <dataRefs count="2">
      <dataRef ref="C3:F28" sheet="분석작업-2"/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3" workbookViewId="0">
      <selection activeCell="M24" sqref="M24"/>
    </sheetView>
  </sheetViews>
  <sheetFormatPr defaultRowHeight="16.5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H18" sqref="H18"/>
    </sheetView>
  </sheetViews>
  <sheetFormatPr defaultRowHeight="16.5"/>
  <cols>
    <col min="1" max="1" width="2.25" customWidth="1"/>
    <col min="2" max="2" width="13" bestFit="1" customWidth="1"/>
    <col min="3" max="3" width="8.375" customWidth="1"/>
    <col min="4" max="4" width="17.875" customWidth="1"/>
    <col min="5" max="5" width="13.125" customWidth="1"/>
  </cols>
  <sheetData>
    <row r="1" spans="1:5">
      <c r="A1" s="14"/>
      <c r="B1" s="14"/>
      <c r="C1" s="14"/>
      <c r="D1" s="14"/>
      <c r="E1" s="14"/>
    </row>
    <row r="2" spans="1:5" ht="17.2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7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7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7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7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7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7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7">
        <v>59</v>
      </c>
      <c r="E10" s="18">
        <f t="shared" si="0"/>
        <v>944000</v>
      </c>
    </row>
    <row r="11" spans="1:5" ht="17.25" thickBot="1">
      <c r="A11" s="14"/>
      <c r="B11" s="11" t="s">
        <v>10</v>
      </c>
      <c r="C11" s="19">
        <v>23000</v>
      </c>
      <c r="D11" s="48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C11" sqref="C11"/>
    </sheetView>
  </sheetViews>
  <sheetFormatPr defaultRowHeight="16.5"/>
  <cols>
    <col min="1" max="2" width="6.125" customWidth="1"/>
    <col min="3" max="3" width="11.125" bestFit="1" customWidth="1"/>
    <col min="4" max="4" width="13" bestFit="1" customWidth="1"/>
    <col min="9" max="9" width="11.87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828675</xdr:colOff>
                <xdr:row>2</xdr:row>
                <xdr:rowOff>114300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현수 진</cp:lastModifiedBy>
  <dcterms:created xsi:type="dcterms:W3CDTF">2023-08-09T00:13:15Z</dcterms:created>
  <dcterms:modified xsi:type="dcterms:W3CDTF">2025-02-06T11:12:01Z</dcterms:modified>
</cp:coreProperties>
</file>