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4회\"/>
    </mc:Choice>
  </mc:AlternateContent>
  <xr:revisionPtr revIDLastSave="0" documentId="13_ncr:1_{4A2A4D63-E281-4B6C-9785-FAC397800985}" xr6:coauthVersionLast="47" xr6:coauthVersionMax="47" xr10:uidLastSave="{00000000-0000-0000-0000-000000000000}"/>
  <bookViews>
    <workbookView xWindow="-108" yWindow="-108" windowWidth="23256" windowHeight="1257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3" i="3" a="1"/>
  <c r="E3" i="3" s="1"/>
  <c r="E4" i="3" a="1"/>
  <c r="E4" i="3" s="1"/>
  <c r="E5" i="3" a="1"/>
  <c r="E5" i="3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18" i="3" a="1"/>
  <c r="H20" i="3" a="1"/>
  <c r="H22" i="3" a="1"/>
  <c r="H24" i="3" a="1"/>
  <c r="H26" i="3" a="1"/>
  <c r="H28" i="3" a="1"/>
  <c r="H30" i="3" a="1"/>
  <c r="H32" i="3" a="1"/>
  <c r="H34" i="3" a="1"/>
  <c r="H36" i="3" a="1"/>
  <c r="H38" i="3" a="1"/>
  <c r="H40" i="3" a="1"/>
  <c r="H29" i="3" a="1"/>
  <c r="H33" i="3" a="1"/>
  <c r="H39" i="3" a="1"/>
  <c r="H17" i="3" a="1"/>
  <c r="H19" i="3" a="1"/>
  <c r="H21" i="3" a="1"/>
  <c r="H23" i="3" a="1"/>
  <c r="H25" i="3" a="1"/>
  <c r="H27" i="3" a="1"/>
  <c r="H31" i="3" a="1"/>
  <c r="H35" i="3" a="1"/>
  <c r="H37" i="3" a="1"/>
  <c r="H15" i="3" a="1"/>
  <c r="H37" i="3" l="1"/>
  <c r="H35" i="3"/>
  <c r="H31" i="3"/>
  <c r="H27" i="3"/>
  <c r="H25" i="3"/>
  <c r="H23" i="3"/>
  <c r="H21" i="3"/>
  <c r="H19" i="3"/>
  <c r="H17" i="3"/>
  <c r="H39" i="3"/>
  <c r="H33" i="3"/>
  <c r="H29" i="3"/>
  <c r="H40" i="3"/>
  <c r="H38" i="3"/>
  <c r="H36" i="3"/>
  <c r="H34" i="3"/>
  <c r="H32" i="3"/>
  <c r="H30" i="3"/>
  <c r="H28" i="3"/>
  <c r="H26" i="3"/>
  <c r="H24" i="3"/>
  <c r="H22" i="3"/>
  <c r="H20" i="3"/>
  <c r="H18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FBF649-5119-48F5-B70C-D27BED55689E}" sourceFile="C:\길벗컴활1급기출\02 최신기출유형\04회\공연관리.accdb" keepAlive="1" name="공연관리" type="5" refreshedVersion="8" background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  <connection id="2" xr16:uid="{A515B872-9290-4C60-BF44-1845AB4CB37D}" sourceFile="C:\길벗컴활1급기출\02 최신기출유형\04회\공연관리.accdb" odcFile="C:\Users\dlghw\OneDrive\문서\내 데이터 원본\공연관리 공연예약.od.odc" keepAlive="1" name="공연관리 공연예약.od" type="5" refreshedVersion="8" background="1">
    <dbPr connection="Provider=Microsoft.ACE.OLEDB.12.0;User ID=Admin;Data Source=C:\길벗컴활1급기출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<sst xmlns="http://schemas.openxmlformats.org/spreadsheetml/2006/main" count="299" uniqueCount="99">
  <si>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</si>
  <si>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</si>
  <si>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</si>
  <si>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</si>
  <si>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</si>
  <si>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</si>
  <si>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</si>
  <si>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</si>
  <si>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</si>
  <si>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</si>
  <si>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</si>
  <si>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</si>
  <si>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</si>
  <si>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</si>
  <si>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</si>
  <si>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</si>
  <si>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</si>
  <si>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</si>
  <si>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</si>
  <si>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</si>
  <si>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</si>
  <si>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</si>
  <si>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</si>
  <si>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</si>
  <si>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</si>
  <si>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</si>
  <si>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</si>
  <si>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</si>
  <si>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</si>
  <si>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</si>
  <si>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</si>
  <si>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</si>
  <si>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</si>
  <si>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</si>
  <si>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</si>
  <si>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</si>
  <si>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</si>
  <si>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</si>
  <si>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</si>
  <si>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</si>
  <si>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</si>
  <si>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</si>
  <si>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</si>
  <si>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</si>
  <si>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</si>
  <si>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공연이름;구분/예매일자/가격/예매수량/총금액</t>
  </si>
  <si>
    <t xml:space="preserve">행복한우리집;가족극/2020-01-09/16,000/5/80,000 </t>
  </si>
  <si>
    <t xml:space="preserve">천사의노래;뮤지컬/2020-02-01/31,000/27/837,000 </t>
  </si>
  <si>
    <t xml:space="preserve">요술친구;가족극/2020-02-05/21,000/15/315,000 </t>
  </si>
  <si>
    <t xml:space="preserve">피노키오;뮤지컬/2020-02-12/19,900/21/417,900 </t>
  </si>
  <si>
    <t xml:space="preserve">백설공주;무용/2020-03-24/15,000/5/75,000 </t>
  </si>
  <si>
    <t xml:space="preserve">천사의노래;뮤지컬/2020-04-02/31,000/6/186,000 </t>
  </si>
  <si>
    <t xml:space="preserve">행복한우리집;가족극/2020-04-05/16,000/2/32,000 </t>
  </si>
  <si>
    <t xml:space="preserve">피노키오;뮤지컬/2020-04-05/19,900/19/378,100 </t>
  </si>
  <si>
    <t xml:space="preserve">헨리의모험;가족극/2020-04-07/23,000/6/138,000 </t>
  </si>
  <si>
    <t xml:space="preserve">헨리의모험;가족극/2020-04-08/23,000/32/736,000 </t>
  </si>
  <si>
    <t xml:space="preserve">요술친구;가족극/2020-05-03/21,000/2/42,000 </t>
  </si>
  <si>
    <t xml:space="preserve">천사의노래;뮤지컬/2020-05-07/31,000/21/651,000 </t>
  </si>
  <si>
    <t xml:space="preserve">아이돌대축제;콘서트/2020-05-08/43,000/29/1,247,000 </t>
  </si>
  <si>
    <t xml:space="preserve">천사의노래;뮤지컬/2020-05-11/31,000/2/62,000 </t>
  </si>
  <si>
    <t xml:space="preserve">7080콘서트;콘서트/2020-05-19/35,000/11/385,000 </t>
  </si>
  <si>
    <t xml:space="preserve">헨리의모험;가족극/2020-06-02/23,000/2/46,000 </t>
  </si>
  <si>
    <t xml:space="preserve">아이돌대축제;콘서트/2020-06-02/43,000/26/1,118,000 </t>
  </si>
  <si>
    <t xml:space="preserve">7080콘서트;콘서트/2020-06-05/35,000/10/350,000 </t>
  </si>
  <si>
    <t xml:space="preserve">피노키오;뮤지컬/2020-06-08/19,900/9/179,100 </t>
  </si>
  <si>
    <t xml:space="preserve">백설공주;무용/2020-06-09/15,000/3/45,000 </t>
  </si>
  <si>
    <t xml:space="preserve">7080콘서트;콘서트/2020-06-09/35,000/3/105,000 </t>
  </si>
  <si>
    <t xml:space="preserve">행복한우리집;가족극/2020-07-08/16,000/30/480,000 </t>
  </si>
  <si>
    <t xml:space="preserve">아이돌대축제;콘서트/2020-07-11/43,000/4/172,000 </t>
  </si>
  <si>
    <t xml:space="preserve">백설공주;무용/2020-07-15/15,000/19/285,000 </t>
  </si>
  <si>
    <t xml:space="preserve">피노키오;뮤지컬/2020-08-14/19,900/5/99,500 </t>
  </si>
  <si>
    <t>조건</t>
    <phoneticPr fontId="1" type="noConversion"/>
  </si>
  <si>
    <t>가격</t>
    <phoneticPr fontId="1" type="noConversion"/>
  </si>
  <si>
    <t>예매수량</t>
    <phoneticPr fontId="1" type="noConversion"/>
  </si>
  <si>
    <t>&gt;=30000</t>
    <phoneticPr fontId="1" type="noConversion"/>
  </si>
  <si>
    <t>&gt;=20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</si>
  <si>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</si>
  <si>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</si>
  <si>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</si>
  <si>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</si>
  <si>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</si>
  <si>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</si>
  <si>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</si>
  <si>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</si>
  <si>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</si>
  <si>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</si>
  <si>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***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</si>
  <si>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</si>
  <si>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</si>
  <si>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</si>
  <si>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</si>
  <si>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</si>
  <si>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</si>
  <si>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</si>
  <si>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</si>
  <si>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</si>
  <si>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</si>
  <si>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분기</t>
  </si>
  <si>
    <t>개월(예매일자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</si>
</sst>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41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lghw" refreshedDate="45593.932010532408" backgroundQuery="1" createdVersion="8" refreshedVersion="8" minRefreshableVersion="3" recordCount="26" xr:uid="{272DFF31-36D5-4FFF-9C31-B3A475628CED}">
  <cacheSource type="external" connectionId="2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FD03B7-78A4-4F08-B05B-B1CB8A2E8435}" name="피벗 테이블2" cacheId="2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name="개월(예매일자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8"/>
    <field x="7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4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F3" sqref="F3"/>
    </sheetView>
  </sheetViews>
  <sheetFormatPr defaultRowHeight="17.399999999999999"/>
  <cols>
    <col min="1" max="1" width="12.59765625" style="24" customWidth="1"/>
    <col min="2" max="2" width="8.796875" style="24"/>
    <col min="3" max="3" width="13" style="24" bestFit="1" customWidth="1"/>
    <col min="4" max="5" width="8.796875" style="24"/>
    <col min="6" max="6" width="10.8984375" style="24" bestFit="1" customWidth="1"/>
    <col min="7" max="16384" width="8.796875" style="24"/>
  </cols>
  <sheetData>
    <row r="1" spans="1:6">
      <c r="A1" s="24" t="s">
        <v>0</v>
      </c>
    </row>
    <row r="2" spans="1:6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 t="s">
        <v>6</v>
      </c>
    </row>
    <row r="3" spans="1:6">
      <c r="A3" s="26">
        <v>44721</v>
      </c>
      <c r="B3" s="27" t="s">
        <v>7</v>
      </c>
      <c r="C3" s="27" t="s">
        <v>8</v>
      </c>
      <c r="D3" s="28">
        <v>15000</v>
      </c>
      <c r="E3" s="29">
        <v>3</v>
      </c>
      <c r="F3" s="28">
        <f t="shared" ref="F3:F28" si="0">D3*E3</f>
        <v>45000</v>
      </c>
    </row>
    <row r="4" spans="1:6">
      <c r="A4" s="26">
        <v>44659</v>
      </c>
      <c r="B4" s="27" t="s">
        <v>9</v>
      </c>
      <c r="C4" s="27" t="s">
        <v>10</v>
      </c>
      <c r="D4" s="28">
        <v>23000</v>
      </c>
      <c r="E4" s="30">
        <v>32</v>
      </c>
      <c r="F4" s="28">
        <f t="shared" si="0"/>
        <v>736000</v>
      </c>
    </row>
    <row r="5" spans="1:6">
      <c r="A5" s="26">
        <v>44692</v>
      </c>
      <c r="B5" s="27" t="s">
        <v>11</v>
      </c>
      <c r="C5" s="27" t="s">
        <v>12</v>
      </c>
      <c r="D5" s="28">
        <v>31000</v>
      </c>
      <c r="E5" s="30">
        <v>2</v>
      </c>
      <c r="F5" s="28">
        <f t="shared" si="0"/>
        <v>62000</v>
      </c>
    </row>
    <row r="6" spans="1:6">
      <c r="A6" s="26">
        <v>44763</v>
      </c>
      <c r="B6" s="27" t="s">
        <v>9</v>
      </c>
      <c r="C6" s="27" t="s">
        <v>13</v>
      </c>
      <c r="D6" s="28">
        <v>16000</v>
      </c>
      <c r="E6" s="30">
        <v>30</v>
      </c>
      <c r="F6" s="28">
        <f t="shared" si="0"/>
        <v>480000</v>
      </c>
    </row>
    <row r="7" spans="1:6">
      <c r="A7" s="26">
        <v>44721</v>
      </c>
      <c r="B7" s="27" t="s">
        <v>14</v>
      </c>
      <c r="C7" s="27" t="s">
        <v>15</v>
      </c>
      <c r="D7" s="28">
        <v>35000</v>
      </c>
      <c r="E7" s="30">
        <v>3</v>
      </c>
      <c r="F7" s="28">
        <f t="shared" si="0"/>
        <v>105000</v>
      </c>
    </row>
    <row r="8" spans="1:6">
      <c r="A8" s="26">
        <v>44741</v>
      </c>
      <c r="B8" s="27" t="s">
        <v>14</v>
      </c>
      <c r="C8" s="27" t="s">
        <v>15</v>
      </c>
      <c r="D8" s="28">
        <v>35000</v>
      </c>
      <c r="E8" s="30">
        <v>3</v>
      </c>
      <c r="F8" s="28">
        <f t="shared" si="0"/>
        <v>105000</v>
      </c>
    </row>
    <row r="9" spans="1:6">
      <c r="A9" s="26">
        <v>44656</v>
      </c>
      <c r="B9" s="27" t="s">
        <v>11</v>
      </c>
      <c r="C9" s="27" t="s">
        <v>16</v>
      </c>
      <c r="D9" s="28">
        <v>19900</v>
      </c>
      <c r="E9" s="30">
        <v>19</v>
      </c>
      <c r="F9" s="28">
        <f t="shared" si="0"/>
        <v>378100</v>
      </c>
    </row>
    <row r="10" spans="1:6">
      <c r="A10" s="26">
        <v>44689</v>
      </c>
      <c r="B10" s="27" t="s">
        <v>14</v>
      </c>
      <c r="C10" s="27" t="s">
        <v>17</v>
      </c>
      <c r="D10" s="28">
        <v>43000</v>
      </c>
      <c r="E10" s="30">
        <v>29</v>
      </c>
      <c r="F10" s="28">
        <f t="shared" si="0"/>
        <v>1247000</v>
      </c>
    </row>
    <row r="11" spans="1:6">
      <c r="A11" s="26">
        <v>44597</v>
      </c>
      <c r="B11" s="27" t="s">
        <v>9</v>
      </c>
      <c r="C11" s="27" t="s">
        <v>18</v>
      </c>
      <c r="D11" s="28">
        <v>21000</v>
      </c>
      <c r="E11" s="30">
        <v>15</v>
      </c>
      <c r="F11" s="28">
        <f t="shared" si="0"/>
        <v>315000</v>
      </c>
    </row>
    <row r="12" spans="1:6">
      <c r="A12" s="26">
        <v>44658</v>
      </c>
      <c r="B12" s="27" t="s">
        <v>9</v>
      </c>
      <c r="C12" s="27" t="s">
        <v>10</v>
      </c>
      <c r="D12" s="28">
        <v>23000</v>
      </c>
      <c r="E12" s="29">
        <v>6</v>
      </c>
      <c r="F12" s="28">
        <f t="shared" si="0"/>
        <v>138000</v>
      </c>
    </row>
    <row r="13" spans="1:6">
      <c r="A13" s="26">
        <v>44586</v>
      </c>
      <c r="B13" s="27" t="s">
        <v>9</v>
      </c>
      <c r="C13" s="27" t="s">
        <v>13</v>
      </c>
      <c r="D13" s="28">
        <v>16000</v>
      </c>
      <c r="E13" s="29">
        <v>5</v>
      </c>
      <c r="F13" s="28">
        <f t="shared" si="0"/>
        <v>80000</v>
      </c>
    </row>
    <row r="14" spans="1:6">
      <c r="A14" s="26">
        <v>44650</v>
      </c>
      <c r="B14" s="27" t="s">
        <v>11</v>
      </c>
      <c r="C14" s="27" t="s">
        <v>16</v>
      </c>
      <c r="D14" s="28">
        <v>19900</v>
      </c>
      <c r="E14" s="29">
        <v>21</v>
      </c>
      <c r="F14" s="28">
        <f t="shared" si="0"/>
        <v>417900</v>
      </c>
    </row>
    <row r="15" spans="1:6">
      <c r="A15" s="26">
        <v>44714</v>
      </c>
      <c r="B15" s="27" t="s">
        <v>14</v>
      </c>
      <c r="C15" s="27" t="s">
        <v>17</v>
      </c>
      <c r="D15" s="28">
        <v>43000</v>
      </c>
      <c r="E15" s="29">
        <v>26</v>
      </c>
      <c r="F15" s="28">
        <f t="shared" si="0"/>
        <v>1118000</v>
      </c>
    </row>
    <row r="16" spans="1:6">
      <c r="A16" s="26">
        <v>44678</v>
      </c>
      <c r="B16" s="27" t="s">
        <v>9</v>
      </c>
      <c r="C16" s="27" t="s">
        <v>13</v>
      </c>
      <c r="D16" s="28">
        <v>16000</v>
      </c>
      <c r="E16" s="29">
        <v>2</v>
      </c>
      <c r="F16" s="28">
        <f t="shared" si="0"/>
        <v>32000</v>
      </c>
    </row>
    <row r="17" spans="1:6">
      <c r="A17" s="26">
        <v>44701</v>
      </c>
      <c r="B17" s="27" t="s">
        <v>14</v>
      </c>
      <c r="C17" s="27" t="s">
        <v>15</v>
      </c>
      <c r="D17" s="28">
        <v>35000</v>
      </c>
      <c r="E17" s="29">
        <v>11</v>
      </c>
      <c r="F17" s="28">
        <f t="shared" si="0"/>
        <v>385000</v>
      </c>
    </row>
    <row r="18" spans="1:6">
      <c r="A18" s="26">
        <v>44688</v>
      </c>
      <c r="B18" s="27" t="s">
        <v>11</v>
      </c>
      <c r="C18" s="27" t="s">
        <v>12</v>
      </c>
      <c r="D18" s="28">
        <v>31000</v>
      </c>
      <c r="E18" s="29">
        <v>21</v>
      </c>
      <c r="F18" s="28">
        <f t="shared" si="0"/>
        <v>651000</v>
      </c>
    </row>
    <row r="19" spans="1:6">
      <c r="A19" s="26">
        <v>44644</v>
      </c>
      <c r="B19" s="27" t="s">
        <v>7</v>
      </c>
      <c r="C19" s="27" t="s">
        <v>8</v>
      </c>
      <c r="D19" s="28">
        <v>15000</v>
      </c>
      <c r="E19" s="29">
        <v>5</v>
      </c>
      <c r="F19" s="28">
        <f t="shared" si="0"/>
        <v>75000</v>
      </c>
    </row>
    <row r="20" spans="1:6">
      <c r="A20" s="26">
        <v>44720</v>
      </c>
      <c r="B20" s="27" t="s">
        <v>11</v>
      </c>
      <c r="C20" s="27" t="s">
        <v>16</v>
      </c>
      <c r="D20" s="28">
        <v>19900</v>
      </c>
      <c r="E20" s="29">
        <v>9</v>
      </c>
      <c r="F20" s="28">
        <f t="shared" si="0"/>
        <v>179100</v>
      </c>
    </row>
    <row r="21" spans="1:6">
      <c r="A21" s="26">
        <v>44771</v>
      </c>
      <c r="B21" s="27" t="s">
        <v>7</v>
      </c>
      <c r="C21" s="27" t="s">
        <v>8</v>
      </c>
      <c r="D21" s="28">
        <v>15000</v>
      </c>
      <c r="E21" s="29">
        <v>19</v>
      </c>
      <c r="F21" s="28">
        <f t="shared" si="0"/>
        <v>285000</v>
      </c>
    </row>
    <row r="22" spans="1:6">
      <c r="A22" s="26">
        <v>44717</v>
      </c>
      <c r="B22" s="27" t="s">
        <v>14</v>
      </c>
      <c r="C22" s="27" t="s">
        <v>15</v>
      </c>
      <c r="D22" s="28">
        <v>35000</v>
      </c>
      <c r="E22" s="29">
        <v>10</v>
      </c>
      <c r="F22" s="28">
        <f t="shared" si="0"/>
        <v>350000</v>
      </c>
    </row>
    <row r="23" spans="1:6">
      <c r="A23" s="26">
        <v>44684</v>
      </c>
      <c r="B23" s="27" t="s">
        <v>9</v>
      </c>
      <c r="C23" s="27" t="s">
        <v>18</v>
      </c>
      <c r="D23" s="28">
        <v>21000</v>
      </c>
      <c r="E23" s="29">
        <v>2</v>
      </c>
      <c r="F23" s="28">
        <f t="shared" si="0"/>
        <v>42000</v>
      </c>
    </row>
    <row r="24" spans="1:6">
      <c r="A24" s="26">
        <v>44619</v>
      </c>
      <c r="B24" s="27" t="s">
        <v>11</v>
      </c>
      <c r="C24" s="27" t="s">
        <v>12</v>
      </c>
      <c r="D24" s="28">
        <v>31000</v>
      </c>
      <c r="E24" s="29">
        <v>27</v>
      </c>
      <c r="F24" s="28">
        <f t="shared" si="0"/>
        <v>837000</v>
      </c>
    </row>
    <row r="25" spans="1:6">
      <c r="A25" s="26">
        <v>44802</v>
      </c>
      <c r="B25" s="27" t="s">
        <v>11</v>
      </c>
      <c r="C25" s="27" t="s">
        <v>16</v>
      </c>
      <c r="D25" s="28">
        <v>19900</v>
      </c>
      <c r="E25" s="29">
        <v>5</v>
      </c>
      <c r="F25" s="28">
        <f t="shared" si="0"/>
        <v>99500</v>
      </c>
    </row>
    <row r="26" spans="1:6">
      <c r="A26" s="26">
        <v>44653</v>
      </c>
      <c r="B26" s="27" t="s">
        <v>11</v>
      </c>
      <c r="C26" s="27" t="s">
        <v>12</v>
      </c>
      <c r="D26" s="28">
        <v>31000</v>
      </c>
      <c r="E26" s="29">
        <v>6</v>
      </c>
      <c r="F26" s="28">
        <f t="shared" si="0"/>
        <v>186000</v>
      </c>
    </row>
    <row r="27" spans="1:6">
      <c r="A27" s="26">
        <v>44767</v>
      </c>
      <c r="B27" s="27" t="s">
        <v>14</v>
      </c>
      <c r="C27" s="27" t="s">
        <v>17</v>
      </c>
      <c r="D27" s="28">
        <v>43000</v>
      </c>
      <c r="E27" s="29">
        <v>4</v>
      </c>
      <c r="F27" s="28">
        <f t="shared" si="0"/>
        <v>172000</v>
      </c>
    </row>
    <row r="28" spans="1:6">
      <c r="A28" s="26">
        <v>44714</v>
      </c>
      <c r="B28" s="27" t="s">
        <v>9</v>
      </c>
      <c r="C28" s="27" t="s">
        <v>10</v>
      </c>
      <c r="D28" s="28">
        <v>23000</v>
      </c>
      <c r="E28" s="29">
        <v>2</v>
      </c>
      <c r="F28" s="28">
        <f t="shared" si="0"/>
        <v>46000</v>
      </c>
    </row>
    <row r="30" spans="1:6">
      <c r="A30" s="24" t="s">
        <v>71</v>
      </c>
    </row>
    <row r="31" spans="1:6">
      <c r="A31" s="24" t="b">
        <f>AND(DAY(A3)&gt;=20,E3&gt;=AVERAGE($E$3:$E$28))</f>
        <v>0</v>
      </c>
    </row>
    <row r="34" spans="1:6">
      <c r="A34" s="25" t="s">
        <v>1</v>
      </c>
      <c r="B34" s="25" t="s">
        <v>2</v>
      </c>
      <c r="C34" s="25" t="s">
        <v>3</v>
      </c>
      <c r="D34" s="25" t="s">
        <v>4</v>
      </c>
      <c r="E34" s="25" t="s">
        <v>5</v>
      </c>
      <c r="F34" s="25" t="s">
        <v>6</v>
      </c>
    </row>
    <row r="35" spans="1:6">
      <c r="A35" s="26">
        <v>44763</v>
      </c>
      <c r="B35" s="27" t="s">
        <v>9</v>
      </c>
      <c r="C35" s="27" t="s">
        <v>13</v>
      </c>
      <c r="D35" s="28">
        <v>16000</v>
      </c>
      <c r="E35" s="29">
        <v>30</v>
      </c>
      <c r="F35" s="28">
        <v>480000</v>
      </c>
    </row>
    <row r="36" spans="1:6">
      <c r="A36" s="26">
        <v>44650</v>
      </c>
      <c r="B36" s="27" t="s">
        <v>11</v>
      </c>
      <c r="C36" s="27" t="s">
        <v>16</v>
      </c>
      <c r="D36" s="28">
        <v>19900</v>
      </c>
      <c r="E36" s="29">
        <v>21</v>
      </c>
      <c r="F36" s="28">
        <v>417900</v>
      </c>
    </row>
    <row r="37" spans="1:6">
      <c r="A37" s="26">
        <v>44771</v>
      </c>
      <c r="B37" s="27" t="s">
        <v>7</v>
      </c>
      <c r="C37" s="27" t="s">
        <v>8</v>
      </c>
      <c r="D37" s="28">
        <v>15000</v>
      </c>
      <c r="E37" s="29">
        <v>19</v>
      </c>
      <c r="F37" s="28">
        <v>285000</v>
      </c>
    </row>
    <row r="38" spans="1:6">
      <c r="A38" s="26">
        <v>44619</v>
      </c>
      <c r="B38" s="27" t="s">
        <v>11</v>
      </c>
      <c r="C38" s="27" t="s">
        <v>12</v>
      </c>
      <c r="D38" s="28">
        <v>31000</v>
      </c>
      <c r="E38" s="29">
        <v>27</v>
      </c>
      <c r="F38" s="28">
        <v>837000</v>
      </c>
    </row>
  </sheetData>
  <sheetProtection formatRows="0" insertColumns="0"/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J9" sqref="J9"/>
    </sheetView>
  </sheetViews>
  <sheetFormatPr defaultRowHeight="17.399999999999999"/>
  <cols>
    <col min="1" max="1" width="8.796875" style="24"/>
    <col min="2" max="2" width="14.69921875" style="24" customWidth="1"/>
    <col min="3" max="3" width="8.796875" style="24"/>
    <col min="4" max="4" width="17" style="24" customWidth="1"/>
    <col min="5" max="5" width="10.69921875" style="24" customWidth="1"/>
    <col min="6" max="16384" width="8.796875" style="24"/>
  </cols>
  <sheetData>
    <row r="2" spans="2:5" ht="18" thickBot="1">
      <c r="B2" s="24" t="s">
        <v>0</v>
      </c>
    </row>
    <row r="3" spans="2:5">
      <c r="B3" s="31" t="s">
        <v>3</v>
      </c>
      <c r="C3" s="32" t="s">
        <v>4</v>
      </c>
      <c r="D3" s="32" t="s">
        <v>19</v>
      </c>
      <c r="E3" s="33" t="s">
        <v>6</v>
      </c>
    </row>
    <row r="4" spans="2:5">
      <c r="B4" s="34" t="s">
        <v>17</v>
      </c>
      <c r="C4" s="35">
        <v>43000</v>
      </c>
      <c r="D4" s="35">
        <v>59</v>
      </c>
      <c r="E4" s="38">
        <f t="shared" ref="E4:E11" si="0">C4*D4</f>
        <v>2537000</v>
      </c>
    </row>
    <row r="5" spans="2:5">
      <c r="B5" s="34" t="s">
        <v>12</v>
      </c>
      <c r="C5" s="35">
        <v>31000</v>
      </c>
      <c r="D5" s="35">
        <v>56</v>
      </c>
      <c r="E5" s="38">
        <f t="shared" si="0"/>
        <v>1736000</v>
      </c>
    </row>
    <row r="6" spans="2:5">
      <c r="B6" s="34" t="s">
        <v>16</v>
      </c>
      <c r="C6" s="35">
        <v>19900</v>
      </c>
      <c r="D6" s="35">
        <v>54</v>
      </c>
      <c r="E6" s="38">
        <f t="shared" si="0"/>
        <v>1074600</v>
      </c>
    </row>
    <row r="7" spans="2:5">
      <c r="B7" s="34" t="s">
        <v>10</v>
      </c>
      <c r="C7" s="35">
        <v>23000</v>
      </c>
      <c r="D7" s="35">
        <v>40</v>
      </c>
      <c r="E7" s="38">
        <f t="shared" si="0"/>
        <v>920000</v>
      </c>
    </row>
    <row r="8" spans="2:5">
      <c r="B8" s="34" t="s">
        <v>13</v>
      </c>
      <c r="C8" s="35">
        <v>16000</v>
      </c>
      <c r="D8" s="35">
        <v>37</v>
      </c>
      <c r="E8" s="38">
        <f t="shared" si="0"/>
        <v>592000</v>
      </c>
    </row>
    <row r="9" spans="2:5">
      <c r="B9" s="34" t="s">
        <v>15</v>
      </c>
      <c r="C9" s="35">
        <v>35000</v>
      </c>
      <c r="D9" s="35">
        <v>27</v>
      </c>
      <c r="E9" s="38">
        <f t="shared" si="0"/>
        <v>945000</v>
      </c>
    </row>
    <row r="10" spans="2:5">
      <c r="B10" s="34" t="s">
        <v>8</v>
      </c>
      <c r="C10" s="35">
        <v>15000</v>
      </c>
      <c r="D10" s="35">
        <v>27</v>
      </c>
      <c r="E10" s="38">
        <f t="shared" si="0"/>
        <v>405000</v>
      </c>
    </row>
    <row r="11" spans="2:5" ht="18" thickBot="1">
      <c r="B11" s="36" t="s">
        <v>18</v>
      </c>
      <c r="C11" s="37">
        <v>21000</v>
      </c>
      <c r="D11" s="37">
        <v>17</v>
      </c>
      <c r="E11" s="39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opLeftCell="A29" workbookViewId="0">
      <selection activeCell="H16" sqref="H16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>
        <f>AVERAGEIFS($F$15:$F$40,$A$15:$A$40,A3,$E$15:$E$40,"&gt;=5")</f>
        <v>367500</v>
      </c>
      <c r="D3" s="3">
        <v>4</v>
      </c>
      <c r="E3" s="10" cm="1">
        <f t="array" ref="E3">MAXA((MONTH($C$15:$C$40)=D3)*($E$15:$E$40))</f>
        <v>32</v>
      </c>
    </row>
    <row r="4" spans="1:8">
      <c r="A4" s="3" t="s">
        <v>16</v>
      </c>
      <c r="B4" s="14">
        <f t="shared" ref="B4:B10" si="0">AVERAGEIFS($F$15:$F$40,$A$15:$A$40,A4,$E$15:$E$40,"&gt;=5")</f>
        <v>268650</v>
      </c>
      <c r="D4" s="3">
        <v>5</v>
      </c>
      <c r="E4" s="10" cm="1">
        <f t="array" ref="E4">MAXA((MONTH($C$15:$C$40)=D4)*($E$15:$E$40))</f>
        <v>29</v>
      </c>
    </row>
    <row r="5" spans="1:8">
      <c r="A5" s="3" t="s">
        <v>17</v>
      </c>
      <c r="B5" s="14">
        <f t="shared" si="0"/>
        <v>1182500</v>
      </c>
      <c r="D5" s="3">
        <v>6</v>
      </c>
      <c r="E5" s="10" cm="1">
        <f t="array" ref="E5">MAXA((MONTH($C$15:$C$40)=D5)*($E$15:$E$40))</f>
        <v>26</v>
      </c>
    </row>
    <row r="6" spans="1:8">
      <c r="A6" s="3" t="s">
        <v>18</v>
      </c>
      <c r="B6" s="14">
        <f t="shared" si="0"/>
        <v>315000</v>
      </c>
    </row>
    <row r="7" spans="1:8">
      <c r="A7" s="3" t="s">
        <v>8</v>
      </c>
      <c r="B7" s="14">
        <f t="shared" si="0"/>
        <v>180000</v>
      </c>
      <c r="D7" s="45" t="s">
        <v>25</v>
      </c>
      <c r="E7" s="46"/>
      <c r="F7" s="47"/>
    </row>
    <row r="8" spans="1:8">
      <c r="A8" s="3" t="s">
        <v>10</v>
      </c>
      <c r="B8" s="14">
        <f t="shared" si="0"/>
        <v>437000</v>
      </c>
      <c r="D8" s="48" t="str">
        <f>TEXT(DCOUNTA(A14:H40,A14,D10:E11),"0개")</f>
        <v>4개</v>
      </c>
      <c r="E8" s="49"/>
      <c r="F8" s="50"/>
    </row>
    <row r="9" spans="1:8">
      <c r="A9" s="3" t="s">
        <v>12</v>
      </c>
      <c r="B9" s="14">
        <f t="shared" si="0"/>
        <v>558000</v>
      </c>
    </row>
    <row r="10" spans="1:8">
      <c r="A10" s="3" t="s">
        <v>13</v>
      </c>
      <c r="B10" s="14">
        <f t="shared" si="0"/>
        <v>280000</v>
      </c>
      <c r="D10" s="15" t="s">
        <v>72</v>
      </c>
      <c r="E10" s="15" t="s">
        <v>73</v>
      </c>
    </row>
    <row r="11" spans="1:8">
      <c r="D11" s="15" t="s">
        <v>74</v>
      </c>
      <c r="E11" s="15" t="s">
        <v>75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6"/>
      <c r="H15" s="17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6"/>
      <c r="H16" s="17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6"/>
      <c r="H17" s="17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6"/>
      <c r="H18" s="17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6"/>
      <c r="H19" s="17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6"/>
      <c r="H20" s="17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6"/>
      <c r="H21" s="17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6"/>
      <c r="H22" s="17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6"/>
      <c r="H23" s="17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6"/>
      <c r="H24" s="17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6"/>
      <c r="H25" s="17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6"/>
      <c r="H26" s="17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6"/>
      <c r="H27" s="17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6"/>
      <c r="H28" s="17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6"/>
      <c r="H29" s="17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6"/>
      <c r="H30" s="17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6"/>
      <c r="H31" s="17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6"/>
      <c r="H32" s="17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6"/>
      <c r="H33" s="17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6"/>
      <c r="H34" s="17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6"/>
      <c r="H35" s="17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6"/>
      <c r="H36" s="17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6"/>
      <c r="H37" s="17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6"/>
      <c r="H38" s="17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6"/>
      <c r="H39" s="17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6"/>
      <c r="H40" s="17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abSelected="1" workbookViewId="0">
      <selection activeCell="A2" sqref="A2"/>
    </sheetView>
  </sheetViews>
  <sheetFormatPr defaultRowHeight="17.399999999999999"/>
  <cols>
    <col min="2" max="2" width="24.09765625" bestFit="1" customWidth="1"/>
    <col min="3" max="3" width="11.19921875" bestFit="1" customWidth="1"/>
    <col min="4" max="4" width="14.09765625" bestFit="1" customWidth="1"/>
    <col min="5" max="6" width="12.59765625" bestFit="1" customWidth="1"/>
    <col min="7" max="7" width="9.296875" bestFit="1" customWidth="1"/>
    <col min="8" max="12" width="12.3984375" bestFit="1" customWidth="1"/>
    <col min="13" max="14" width="8.3984375" bestFit="1" customWidth="1"/>
    <col min="15" max="15" width="14.19921875" bestFit="1" customWidth="1"/>
    <col min="16" max="16" width="12.296875" bestFit="1" customWidth="1"/>
    <col min="17" max="17" width="14.19921875" bestFit="1" customWidth="1"/>
    <col min="18" max="18" width="12.296875" bestFit="1" customWidth="1"/>
    <col min="19" max="19" width="18.796875" bestFit="1" customWidth="1"/>
    <col min="20" max="20" width="16.8984375" bestFit="1" customWidth="1"/>
    <col min="21" max="21" width="18.796875" bestFit="1" customWidth="1"/>
    <col min="22" max="22" width="16.8984375" bestFit="1" customWidth="1"/>
  </cols>
  <sheetData>
    <row r="2" spans="1:6">
      <c r="A2" s="40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97</v>
      </c>
      <c r="B5" s="42" t="s">
        <v>98</v>
      </c>
      <c r="C5" s="42" t="s">
        <v>82</v>
      </c>
      <c r="D5" s="43" t="s">
        <v>12</v>
      </c>
      <c r="E5" s="43" t="s">
        <v>16</v>
      </c>
      <c r="F5" s="43" t="s">
        <v>76</v>
      </c>
    </row>
    <row r="6" spans="1:6">
      <c r="A6" s="41" t="s">
        <v>83</v>
      </c>
      <c r="B6" s="41"/>
      <c r="C6" s="41"/>
      <c r="D6" s="44"/>
      <c r="E6" s="44"/>
      <c r="F6" s="44"/>
    </row>
    <row r="7" spans="1:6">
      <c r="A7" s="41"/>
      <c r="B7" s="41" t="s">
        <v>77</v>
      </c>
      <c r="C7" s="41"/>
      <c r="D7" s="44"/>
      <c r="E7" s="44"/>
      <c r="F7" s="44"/>
    </row>
    <row r="8" spans="1:6">
      <c r="A8" s="41"/>
      <c r="B8" s="41"/>
      <c r="C8" s="41" t="s">
        <v>87</v>
      </c>
      <c r="D8" s="44">
        <v>27</v>
      </c>
      <c r="E8" s="44">
        <v>21</v>
      </c>
      <c r="F8" s="44">
        <v>27</v>
      </c>
    </row>
    <row r="9" spans="1:6">
      <c r="A9" s="41"/>
      <c r="B9" s="41"/>
      <c r="C9" s="41" t="s">
        <v>92</v>
      </c>
      <c r="D9" s="44">
        <v>837000</v>
      </c>
      <c r="E9" s="44">
        <v>417900</v>
      </c>
      <c r="F9" s="44">
        <v>837000</v>
      </c>
    </row>
    <row r="10" spans="1:6">
      <c r="A10" s="41" t="s">
        <v>88</v>
      </c>
      <c r="B10" s="41"/>
      <c r="C10" s="41"/>
      <c r="D10" s="44">
        <v>27</v>
      </c>
      <c r="E10" s="44">
        <v>21</v>
      </c>
      <c r="F10" s="44">
        <v>27</v>
      </c>
    </row>
    <row r="11" spans="1:6">
      <c r="A11" s="41" t="s">
        <v>93</v>
      </c>
      <c r="B11" s="41"/>
      <c r="C11" s="41"/>
      <c r="D11" s="44">
        <v>837000</v>
      </c>
      <c r="E11" s="44">
        <v>417900</v>
      </c>
      <c r="F11" s="44">
        <v>837000</v>
      </c>
    </row>
    <row r="12" spans="1:6">
      <c r="A12" s="41" t="s">
        <v>84</v>
      </c>
      <c r="B12" s="41"/>
      <c r="C12" s="41"/>
      <c r="D12" s="44"/>
      <c r="E12" s="44"/>
      <c r="F12" s="44"/>
    </row>
    <row r="13" spans="1:6">
      <c r="A13" s="41"/>
      <c r="B13" s="41" t="s">
        <v>78</v>
      </c>
      <c r="C13" s="41"/>
      <c r="D13" s="44"/>
      <c r="E13" s="44"/>
      <c r="F13" s="44"/>
    </row>
    <row r="14" spans="1:6">
      <c r="A14" s="41"/>
      <c r="B14" s="41"/>
      <c r="C14" s="41" t="s">
        <v>87</v>
      </c>
      <c r="D14" s="44">
        <v>6</v>
      </c>
      <c r="E14" s="44">
        <v>19</v>
      </c>
      <c r="F14" s="44">
        <v>19</v>
      </c>
    </row>
    <row r="15" spans="1:6">
      <c r="A15" s="41"/>
      <c r="B15" s="41"/>
      <c r="C15" s="41" t="s">
        <v>92</v>
      </c>
      <c r="D15" s="44">
        <v>186000</v>
      </c>
      <c r="E15" s="44">
        <v>378100</v>
      </c>
      <c r="F15" s="44">
        <v>378100</v>
      </c>
    </row>
    <row r="16" spans="1:6">
      <c r="A16" s="41"/>
      <c r="B16" s="41" t="s">
        <v>79</v>
      </c>
      <c r="C16" s="41"/>
      <c r="D16" s="44"/>
      <c r="E16" s="44"/>
      <c r="F16" s="44"/>
    </row>
    <row r="17" spans="1:6">
      <c r="A17" s="41"/>
      <c r="B17" s="41"/>
      <c r="C17" s="41" t="s">
        <v>87</v>
      </c>
      <c r="D17" s="44">
        <v>21</v>
      </c>
      <c r="E17" s="44" t="s">
        <v>86</v>
      </c>
      <c r="F17" s="44">
        <v>21</v>
      </c>
    </row>
    <row r="18" spans="1:6">
      <c r="A18" s="41"/>
      <c r="B18" s="41"/>
      <c r="C18" s="41" t="s">
        <v>92</v>
      </c>
      <c r="D18" s="44">
        <v>651000</v>
      </c>
      <c r="E18" s="44" t="s">
        <v>86</v>
      </c>
      <c r="F18" s="44">
        <v>651000</v>
      </c>
    </row>
    <row r="19" spans="1:6">
      <c r="A19" s="41"/>
      <c r="B19" s="41" t="s">
        <v>80</v>
      </c>
      <c r="C19" s="41"/>
      <c r="D19" s="44"/>
      <c r="E19" s="44"/>
      <c r="F19" s="44"/>
    </row>
    <row r="20" spans="1:6">
      <c r="A20" s="41"/>
      <c r="B20" s="41"/>
      <c r="C20" s="41" t="s">
        <v>87</v>
      </c>
      <c r="D20" s="44" t="s">
        <v>86</v>
      </c>
      <c r="E20" s="44">
        <v>9</v>
      </c>
      <c r="F20" s="44">
        <v>9</v>
      </c>
    </row>
    <row r="21" spans="1:6">
      <c r="A21" s="41"/>
      <c r="B21" s="41"/>
      <c r="C21" s="41" t="s">
        <v>92</v>
      </c>
      <c r="D21" s="44" t="s">
        <v>86</v>
      </c>
      <c r="E21" s="44">
        <v>179100</v>
      </c>
      <c r="F21" s="44">
        <v>179100</v>
      </c>
    </row>
    <row r="22" spans="1:6">
      <c r="A22" s="41" t="s">
        <v>89</v>
      </c>
      <c r="B22" s="41"/>
      <c r="C22" s="41"/>
      <c r="D22" s="44">
        <v>21</v>
      </c>
      <c r="E22" s="44">
        <v>19</v>
      </c>
      <c r="F22" s="44">
        <v>21</v>
      </c>
    </row>
    <row r="23" spans="1:6">
      <c r="A23" s="41" t="s">
        <v>94</v>
      </c>
      <c r="B23" s="41"/>
      <c r="C23" s="41"/>
      <c r="D23" s="44">
        <v>651000</v>
      </c>
      <c r="E23" s="44">
        <v>378100</v>
      </c>
      <c r="F23" s="44">
        <v>651000</v>
      </c>
    </row>
    <row r="24" spans="1:6">
      <c r="A24" s="41" t="s">
        <v>85</v>
      </c>
      <c r="B24" s="41"/>
      <c r="C24" s="41"/>
      <c r="D24" s="44"/>
      <c r="E24" s="44"/>
      <c r="F24" s="44"/>
    </row>
    <row r="25" spans="1:6">
      <c r="A25" s="41"/>
      <c r="B25" s="41" t="s">
        <v>81</v>
      </c>
      <c r="C25" s="41"/>
      <c r="D25" s="44"/>
      <c r="E25" s="44"/>
      <c r="F25" s="44"/>
    </row>
    <row r="26" spans="1:6">
      <c r="A26" s="41"/>
      <c r="B26" s="41"/>
      <c r="C26" s="41" t="s">
        <v>87</v>
      </c>
      <c r="D26" s="44" t="s">
        <v>86</v>
      </c>
      <c r="E26" s="44">
        <v>5</v>
      </c>
      <c r="F26" s="44">
        <v>5</v>
      </c>
    </row>
    <row r="27" spans="1:6">
      <c r="A27" s="41"/>
      <c r="B27" s="41"/>
      <c r="C27" s="41" t="s">
        <v>92</v>
      </c>
      <c r="D27" s="44" t="s">
        <v>86</v>
      </c>
      <c r="E27" s="44">
        <v>99500</v>
      </c>
      <c r="F27" s="44">
        <v>99500</v>
      </c>
    </row>
    <row r="28" spans="1:6">
      <c r="A28" s="41" t="s">
        <v>90</v>
      </c>
      <c r="B28" s="41"/>
      <c r="C28" s="41"/>
      <c r="D28" s="44" t="s">
        <v>86</v>
      </c>
      <c r="E28" s="44">
        <v>5</v>
      </c>
      <c r="F28" s="44">
        <v>5</v>
      </c>
    </row>
    <row r="29" spans="1:6">
      <c r="A29" s="41" t="s">
        <v>95</v>
      </c>
      <c r="B29" s="41"/>
      <c r="C29" s="41"/>
      <c r="D29" s="44" t="s">
        <v>86</v>
      </c>
      <c r="E29" s="44">
        <v>99500</v>
      </c>
      <c r="F29" s="44">
        <v>99500</v>
      </c>
    </row>
    <row r="30" spans="1:6">
      <c r="A30" s="41" t="s">
        <v>91</v>
      </c>
      <c r="B30" s="41"/>
      <c r="C30" s="41"/>
      <c r="D30" s="44">
        <v>27</v>
      </c>
      <c r="E30" s="44">
        <v>21</v>
      </c>
      <c r="F30" s="44">
        <v>27</v>
      </c>
    </row>
    <row r="31" spans="1:6">
      <c r="A31" s="41" t="s">
        <v>96</v>
      </c>
      <c r="B31" s="41"/>
      <c r="C31" s="41"/>
      <c r="D31" s="44">
        <v>837000</v>
      </c>
      <c r="E31" s="44">
        <v>417900</v>
      </c>
      <c r="F31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B28"/>
  <sheetViews>
    <sheetView workbookViewId="0"/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2">
      <c r="B2" t="s">
        <v>0</v>
      </c>
    </row>
    <row r="3" spans="2:2">
      <c r="B3" t="s">
        <v>45</v>
      </c>
    </row>
    <row r="4" spans="2:2">
      <c r="B4" t="s">
        <v>46</v>
      </c>
    </row>
    <row r="5" spans="2:2">
      <c r="B5" t="s">
        <v>47</v>
      </c>
    </row>
    <row r="6" spans="2:2">
      <c r="B6" t="s">
        <v>48</v>
      </c>
    </row>
    <row r="7" spans="2:2">
      <c r="B7" t="s">
        <v>49</v>
      </c>
    </row>
    <row r="8" spans="2:2">
      <c r="B8" t="s">
        <v>50</v>
      </c>
    </row>
    <row r="9" spans="2:2">
      <c r="B9" t="s">
        <v>51</v>
      </c>
    </row>
    <row r="10" spans="2:2">
      <c r="B10" t="s">
        <v>52</v>
      </c>
    </row>
    <row r="11" spans="2:2">
      <c r="B11" t="s">
        <v>53</v>
      </c>
    </row>
    <row r="12" spans="2:2">
      <c r="B12" t="s">
        <v>54</v>
      </c>
    </row>
    <row r="13" spans="2:2">
      <c r="B13" t="s">
        <v>55</v>
      </c>
    </row>
    <row r="14" spans="2:2">
      <c r="B14" t="s">
        <v>56</v>
      </c>
    </row>
    <row r="15" spans="2:2">
      <c r="B15" t="s">
        <v>57</v>
      </c>
    </row>
    <row r="16" spans="2:2"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  <row r="28" spans="2:2">
      <c r="B28" t="s">
        <v>70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5"/>
      <c r="B1" s="15"/>
      <c r="C1" s="15"/>
      <c r="D1" s="15"/>
      <c r="E1" s="15"/>
    </row>
    <row r="2" spans="1:5" ht="18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8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/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호주 이</cp:lastModifiedBy>
  <dcterms:created xsi:type="dcterms:W3CDTF">2023-08-09T00:13:15Z</dcterms:created>
  <dcterms:modified xsi:type="dcterms:W3CDTF">2024-10-28T13:30:55Z</dcterms:modified>
</cp:coreProperties>
</file>