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15DDCF11-6C97-4C7E-A562-0353CC76F45E}" xr6:coauthVersionLast="47" xr6:coauthVersionMax="47" xr10:uidLastSave="{00000000-0000-0000-0000-000000000000}"/>
  <bookViews>
    <workbookView xWindow="-108" yWindow="-108" windowWidth="23256" windowHeight="12456" firstSheet="3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G35" i="5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F13" i="5"/>
  <c r="F38" i="5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40" i="3" a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17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19" i="3" a="1"/>
  <c r="H15" i="3" a="1"/>
  <c r="H40" i="3" l="1"/>
  <c r="H19" i="3"/>
  <c r="H39" i="3"/>
  <c r="H37" i="3"/>
  <c r="H35" i="3"/>
  <c r="H33" i="3"/>
  <c r="H31" i="3"/>
  <c r="H29" i="3"/>
  <c r="H27" i="3"/>
  <c r="H25" i="3"/>
  <c r="H23" i="3"/>
  <c r="H21" i="3"/>
  <c r="H17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755F88-35D9-4780-AD6B-AB9029C8693D}" name="MS Access Database_Query" type="1" refreshedVersion="8" background="1">
    <dbPr connection="DSN=MS Access Database;DBQ=C:\길벗컴활1급기출\02 최신기출유형\04회\공연관리.accdb;DefaultDir=C:\길벗컴활1급기출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`C:\길벗컴활1급기출\02 최신기출유형\04회\공연관리.accdb`.공연예약 공연예약"/>
  </connection>
  <connection id="2" xr16:uid="{A00A0C5C-A045-48AC-8CD3-6169A6CE26B8}" sourceFile="C:\길벗컴활1급기출\02 최신기출유형\04회\공연관리.accdb" keepAlive="1" name="공연관리" type="5" refreshedVersion="8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<sst xmlns="http://schemas.openxmlformats.org/spreadsheetml/2006/main" count="340" uniqueCount="84">
  <si>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</si>
  <si>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</si>
  <si>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</si>
  <si>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</si>
  <si>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</si>
  <si>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</si>
  <si>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</si>
  <si>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</si>
  <si>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</si>
  <si>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</si>
  <si>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</si>
  <si>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</si>
  <si>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</si>
  <si>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</si>
  <si>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</si>
  <si>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</si>
  <si>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</si>
  <si>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</si>
  <si>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</si>
  <si>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</si>
  <si>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</si>
  <si>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</si>
  <si>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</si>
  <si>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</si>
  <si>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</si>
  <si>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</si>
  <si>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</si>
  <si>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</si>
  <si>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</si>
  <si>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</si>
  <si>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</si>
  <si>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</si>
  <si>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</si>
  <si>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</si>
  <si>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</si>
  <si>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</si>
  <si>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</si>
  <si>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</si>
  <si>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</si>
  <si>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</si>
  <si>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</si>
  <si>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대학로소극장</t>
  </si>
  <si>
    <t>84,000원</t>
  </si>
  <si>
    <t>조건</t>
    <phoneticPr fontId="1" type="noConversion"/>
  </si>
  <si>
    <t>총합계</t>
  </si>
  <si>
    <t>5월</t>
  </si>
  <si>
    <t>6월</t>
  </si>
  <si>
    <t>2월</t>
  </si>
  <si>
    <t>4월</t>
  </si>
  <si>
    <t>8월</t>
  </si>
  <si>
    <t>값</t>
  </si>
  <si>
    <t>1사분기</t>
  </si>
  <si>
    <t>2사분기</t>
  </si>
  <si>
    <t>3사분기</t>
  </si>
  <si>
    <t>***</t>
  </si>
  <si>
    <t>최대 : 예매수량</t>
  </si>
  <si>
    <t>전체 최대 : 예매수량</t>
  </si>
  <si>
    <t>최대 : 총금액</t>
  </si>
  <si>
    <t>전체 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</si>
  <si>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</si>
  <si>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</si>
  <si>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</si>
  <si>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</si>
  <si>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</si>
  <si>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</si>
  <si>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분기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</si>
  <si>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</si>
  <si>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</si>
  <si>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</si>
  <si>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</si>
  <si>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</si>
  <si>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</si>
  <si>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</si>
  <si>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</si>
  <si>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</si>
  <si>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뮤지컬</t>
    <phoneticPr fontId="1" type="noConversion"/>
  </si>
  <si>
    <t>39,800원</t>
    <phoneticPr fontId="1" type="noConversion"/>
  </si>
  <si>
    <t>2023-1130</t>
    <phoneticPr fontId="1" type="noConversion"/>
  </si>
  <si>
    <t>아트센터</t>
    <phoneticPr fontId="1" type="noConversion"/>
  </si>
  <si>
    <t>피노키오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</si>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</sst>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Red][&gt;=100]&quot;[대강당]&quot;* #0;[&gt;=70]&quot;[중강당]&quot;* #0;&quot;[소강당]&quot;* #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E5-4366-A444-3676BD08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12</xdr:row>
      <xdr:rowOff>45720</xdr:rowOff>
    </xdr:from>
    <xdr:to>
      <xdr:col>3</xdr:col>
      <xdr:colOff>952500</xdr:colOff>
      <xdr:row>13</xdr:row>
      <xdr:rowOff>175260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2AA645BE-A29D-9407-7DE8-13F27A883560}"/>
            </a:ext>
          </a:extLst>
        </xdr:cNvPr>
        <xdr:cNvSpPr/>
      </xdr:nvSpPr>
      <xdr:spPr>
        <a:xfrm>
          <a:off x="1836420" y="2712720"/>
          <a:ext cx="914400" cy="35052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서식적용</a:t>
          </a:r>
        </a:p>
      </xdr:txBody>
    </xdr:sp>
    <xdr:clientData/>
  </xdr:twoCellAnchor>
  <xdr:twoCellAnchor>
    <xdr:from>
      <xdr:col>4</xdr:col>
      <xdr:colOff>53340</xdr:colOff>
      <xdr:row>12</xdr:row>
      <xdr:rowOff>45720</xdr:rowOff>
    </xdr:from>
    <xdr:to>
      <xdr:col>4</xdr:col>
      <xdr:colOff>967740</xdr:colOff>
      <xdr:row>13</xdr:row>
      <xdr:rowOff>175260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882D7163-1F3C-61C9-121E-AF4FCB2AB4A7}"/>
            </a:ext>
          </a:extLst>
        </xdr:cNvPr>
        <xdr:cNvSpPr/>
      </xdr:nvSpPr>
      <xdr:spPr>
        <a:xfrm>
          <a:off x="2842260" y="2712720"/>
          <a:ext cx="914400" cy="35052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593.615631134257" backgroundQuery="1" createdVersion="8" refreshedVersion="8" minRefreshableVersion="3" recordCount="26" xr:uid="{9EA6B5B3-6A2D-4951-9805-EE833C0D60F9}">
  <cacheSource type="external" connectionId="2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59B0B8-089F-4B6F-A7D7-160587740E17}" name="피벗 테이블2" cacheId="7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name="예매일자1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0"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43</v>
      </c>
    </row>
    <row r="31" spans="1:6">
      <c r="A31" t="b">
        <f>AND(DAY($A3)&gt;=20, 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 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3" workbookViewId="0">
      <selection activeCell="J11" sqref="J11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9" sqref="D9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 $A$15:$A$40, A3, $E$15:$E$40, "&gt;=5")</f>
        <v>367500</v>
      </c>
      <c r="D3" s="3">
        <v>4</v>
      </c>
      <c r="E3" s="10">
        <f t="array" ref="E3">MAXA($E$15:$E$40*(MONTH($C$15:$C$40)=D3))</f>
        <v>32</v>
      </c>
    </row>
    <row r="4" spans="1:8">
      <c r="A4" s="3" t="s">
        <v>16</v>
      </c>
      <c r="B4" s="13">
        <f t="shared" ref="B4:B10" si="0">AVERAGEIFS($F$15:$F$40, $A$15:$A$40, A4, $E$15:$E$40, "&gt;=5")</f>
        <v>268650</v>
      </c>
      <c r="D4" s="3">
        <v>5</v>
      </c>
      <c r="E4" s="10">
        <f t="array" ref="E4">MAXA($E$15:$E$40*(MONTH($C$15:$C$40)=D4))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MAXA($E$15:$E$40*(MONTH($C$15:$C$40)=D5))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TEXT(DCOUNTA(A14:F40,,D10:E11), "#개")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80</v>
      </c>
      <c r="E10" s="14" t="s">
        <v>81</v>
      </c>
    </row>
    <row r="11" spans="1:8">
      <c r="D11" s="14" t="s">
        <v>82</v>
      </c>
      <c r="E11" s="14" t="s">
        <v>83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IF(LEFT(B15,1)="M","뮤지컬("&amp;COUNTIF(B$15:B15,"M*")&amp;")",IF(LEFT(B15,1)="C","콘서트("&amp;COUNTIF(B$15:B15,"C*")&amp;")","그외("&amp;COUNTIF(B$15:B15,"&lt;&gt;M*")-COUNTIF(B$15:B15,"C*")&amp;")"))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IF(LEFT(B16,1)="M","뮤지컬("&amp;COUNTIF(B$15:B16,"M*")&amp;")",IF(LEFT(B16,1)="C","콘서트("&amp;COUNTIF(B$15:B16,"C*")&amp;")","그외("&amp;COUNTIF(B$15:B16,"&lt;&gt;M*")-COUNTIF(B$15:B16,"C*")&amp;")"))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IF(LEFT(B17,1)="M","뮤지컬("&amp;COUNTIF(B$15:B17,"M*")&amp;")",IF(LEFT(B17,1)="C","콘서트("&amp;COUNTIF(B$15:B17,"C*")&amp;")","그외("&amp;COUNTIF(B$15:B17,"&lt;&gt;M*")-COUNTIF(B$15:B17,"C*")&amp;")"))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IF(LEFT(B18,1)="M","뮤지컬("&amp;COUNTIF(B$15:B18,"M*")&amp;")",IF(LEFT(B18,1)="C","콘서트("&amp;COUNTIF(B$15:B18,"C*")&amp;")","그외("&amp;COUNTIF(B$15:B18,"&lt;&gt;M*")-COUNTIF(B$15:B18,"C*")&amp;")"))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IF(LEFT(B19,1)="M","뮤지컬("&amp;COUNTIF(B$15:B19,"M*")&amp;")",IF(LEFT(B19,1)="C","콘서트("&amp;COUNTIF(B$15:B19,"C*")&amp;")","그외("&amp;COUNTIF(B$15:B19,"&lt;&gt;M*")-COUNTIF(B$15:B19,"C*")&amp;")"))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IF(LEFT(B20,1)="M","뮤지컬("&amp;COUNTIF(B$15:B20,"M*")&amp;")",IF(LEFT(B20,1)="C","콘서트("&amp;COUNTIF(B$15:B20,"C*")&amp;")","그외("&amp;COUNTIF(B$15:B20,"&lt;&gt;M*")-COUNTIF(B$15:B20,"C*")&amp;")"))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IF(LEFT(B21,1)="M","뮤지컬("&amp;COUNTIF(B$15:B21,"M*")&amp;")",IF(LEFT(B21,1)="C","콘서트("&amp;COUNTIF(B$15:B21,"C*")&amp;")","그외("&amp;COUNTIF(B$15:B21,"&lt;&gt;M*")-COUNTIF(B$15:B21,"C*")&amp;")"))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IF(LEFT(B22,1)="M","뮤지컬("&amp;COUNTIF(B$15:B22,"M*")&amp;")",IF(LEFT(B22,1)="C","콘서트("&amp;COUNTIF(B$15:B22,"C*")&amp;")","그외("&amp;COUNTIF(B$15:B22,"&lt;&gt;M*")-COUNTIF(B$15:B22,"C*")&amp;")"))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IF(LEFT(B23,1)="M","뮤지컬("&amp;COUNTIF(B$15:B23,"M*")&amp;")",IF(LEFT(B23,1)="C","콘서트("&amp;COUNTIF(B$15:B23,"C*")&amp;")","그외("&amp;COUNTIF(B$15:B23,"&lt;&gt;M*")-COUNTIF(B$15:B23,"C*")&amp;")"))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IF(LEFT(B24,1)="M","뮤지컬("&amp;COUNTIF(B$15:B24,"M*")&amp;")",IF(LEFT(B24,1)="C","콘서트("&amp;COUNTIF(B$15:B24,"C*")&amp;")","그외("&amp;COUNTIF(B$15:B24,"&lt;&gt;M*")-COUNTIF(B$15:B24,"C*")&amp;")"))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IF(LEFT(B25,1)="M","뮤지컬("&amp;COUNTIF(B$15:B25,"M*")&amp;")",IF(LEFT(B25,1)="C","콘서트("&amp;COUNTIF(B$15:B25,"C*")&amp;")","그외("&amp;COUNTIF(B$15:B25,"&lt;&gt;M*")-COUNTIF(B$15:B25,"C*")&amp;")"))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IF(LEFT(B26,1)="M","뮤지컬("&amp;COUNTIF(B$15:B26,"M*")&amp;")",IF(LEFT(B26,1)="C","콘서트("&amp;COUNTIF(B$15:B26,"C*")&amp;")","그외("&amp;COUNTIF(B$15:B26,"&lt;&gt;M*")-COUNTIF(B$15:B26,"C*")&amp;")"))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IF(LEFT(B27,1)="M","뮤지컬("&amp;COUNTIF(B$15:B27,"M*")&amp;")",IF(LEFT(B27,1)="C","콘서트("&amp;COUNTIF(B$15:B27,"C*")&amp;")","그외("&amp;COUNTIF(B$15:B27,"&lt;&gt;M*")-COUNTIF(B$15:B27,"C*")&amp;")"))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IF(LEFT(B28,1)="M","뮤지컬("&amp;COUNTIF(B$15:B28,"M*")&amp;")",IF(LEFT(B28,1)="C","콘서트("&amp;COUNTIF(B$15:B28,"C*")&amp;")","그외("&amp;COUNTIF(B$15:B28,"&lt;&gt;M*")-COUNTIF(B$15:B28,"C*")&amp;")"))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IF(LEFT(B29,1)="M","뮤지컬("&amp;COUNTIF(B$15:B29,"M*")&amp;")",IF(LEFT(B29,1)="C","콘서트("&amp;COUNTIF(B$15:B29,"C*")&amp;")","그외("&amp;COUNTIF(B$15:B29,"&lt;&gt;M*")-COUNTIF(B$15:B29,"C*")&amp;")"))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IF(LEFT(B30,1)="M","뮤지컬("&amp;COUNTIF(B$15:B30,"M*")&amp;")",IF(LEFT(B30,1)="C","콘서트("&amp;COUNTIF(B$15:B30,"C*")&amp;")","그외("&amp;COUNTIF(B$15:B30,"&lt;&gt;M*")-COUNTIF(B$15:B30,"C*")&amp;")"))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IF(LEFT(B31,1)="M","뮤지컬("&amp;COUNTIF(B$15:B31,"M*")&amp;")",IF(LEFT(B31,1)="C","콘서트("&amp;COUNTIF(B$15:B31,"C*")&amp;")","그외("&amp;COUNTIF(B$15:B31,"&lt;&gt;M*")-COUNTIF(B$15:B31,"C*")&amp;")"))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IF(LEFT(B32,1)="M","뮤지컬("&amp;COUNTIF(B$15:B32,"M*")&amp;")",IF(LEFT(B32,1)="C","콘서트("&amp;COUNTIF(B$15:B32,"C*")&amp;")","그외("&amp;COUNTIF(B$15:B32,"&lt;&gt;M*")-COUNTIF(B$15:B32,"C*")&amp;")"))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IF(LEFT(B33,1)="M","뮤지컬("&amp;COUNTIF(B$15:B33,"M*")&amp;")",IF(LEFT(B33,1)="C","콘서트("&amp;COUNTIF(B$15:B33,"C*")&amp;")","그외("&amp;COUNTIF(B$15:B33,"&lt;&gt;M*")-COUNTIF(B$15:B33,"C*")&amp;")"))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IF(LEFT(B34,1)="M","뮤지컬("&amp;COUNTIF(B$15:B34,"M*")&amp;")",IF(LEFT(B34,1)="C","콘서트("&amp;COUNTIF(B$15:B34,"C*")&amp;")","그외("&amp;COUNTIF(B$15:B34,"&lt;&gt;M*")-COUNTIF(B$15:B34,"C*")&amp;")"))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IF(LEFT(B35,1)="M","뮤지컬("&amp;COUNTIF(B$15:B35,"M*")&amp;")",IF(LEFT(B35,1)="C","콘서트("&amp;COUNTIF(B$15:B35,"C*")&amp;")","그외("&amp;COUNTIF(B$15:B35,"&lt;&gt;M*")-COUNTIF(B$15:B35,"C*")&amp;")"))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IF(LEFT(B36,1)="M","뮤지컬("&amp;COUNTIF(B$15:B36,"M*")&amp;")",IF(LEFT(B36,1)="C","콘서트("&amp;COUNTIF(B$15:B36,"C*")&amp;")","그외("&amp;COUNTIF(B$15:B36,"&lt;&gt;M*")-COUNTIF(B$15:B36,"C*")&amp;")"))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IF(LEFT(B37,1)="M","뮤지컬("&amp;COUNTIF(B$15:B37,"M*")&amp;")",IF(LEFT(B37,1)="C","콘서트("&amp;COUNTIF(B$15:B37,"C*")&amp;")","그외("&amp;COUNTIF(B$15:B37,"&lt;&gt;M*")-COUNTIF(B$15:B37,"C*")&amp;")"))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IF(LEFT(B38,1)="M","뮤지컬("&amp;COUNTIF(B$15:B38,"M*")&amp;")",IF(LEFT(B38,1)="C","콘서트("&amp;COUNTIF(B$15:B38,"C*")&amp;")","그외("&amp;COUNTIF(B$15:B38,"&lt;&gt;M*")-COUNTIF(B$15:B38,"C*")&amp;")"))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IF(LEFT(B39,1)="M","뮤지컬("&amp;COUNTIF(B$15:B39,"M*")&amp;")",IF(LEFT(B39,1)="C","콘서트("&amp;COUNTIF(B$15:B39,"C*")&amp;")","그외("&amp;COUNTIF(B$15:B39,"&lt;&gt;M*")-COUNTIF(B$15:B39,"C*")&amp;")"))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IF(LEFT(B40,1)="M","뮤지컬("&amp;COUNTIF(B$15:B40,"M*")&amp;")",IF(LEFT(B40,1)="C","콘서트("&amp;COUNTIF(B$15:B40,"C*")&amp;")","그외("&amp;COUNTIF(B$15:B40,"&lt;&gt;M*")-COUNTIF(B$15:B40,"C*")&amp;")"))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B6" sqref="B6"/>
    </sheetView>
  </sheetViews>
  <sheetFormatPr defaultRowHeight="17.399999999999999"/>
  <cols>
    <col min="1" max="1" width="18.796875" bestFit="1" customWidth="1"/>
    <col min="2" max="3" width="14.09765625" bestFit="1" customWidth="1"/>
    <col min="4" max="5" width="12.59765625" bestFit="1" customWidth="1"/>
    <col min="6" max="7" width="9.296875" bestFit="1" customWidth="1"/>
    <col min="8" max="11" width="12.59765625" bestFit="1" customWidth="1"/>
    <col min="12" max="12" width="10.8984375" bestFit="1" customWidth="1"/>
    <col min="13" max="13" width="12.296875" bestFit="1" customWidth="1"/>
    <col min="14" max="14" width="10.296875" bestFit="1" customWidth="1"/>
    <col min="15" max="16" width="14.19921875" bestFit="1" customWidth="1"/>
    <col min="17" max="17" width="12.296875" bestFit="1" customWidth="1"/>
    <col min="18" max="18" width="10.3984375" bestFit="1" customWidth="1"/>
    <col min="19" max="20" width="14.19921875" bestFit="1" customWidth="1"/>
    <col min="21" max="21" width="12.296875" bestFit="1" customWidth="1"/>
    <col min="22" max="22" width="10.296875" bestFit="1" customWidth="1"/>
    <col min="23" max="24" width="14.19921875" bestFit="1" customWidth="1"/>
    <col min="25" max="25" width="12.296875" bestFit="1" customWidth="1"/>
    <col min="26" max="26" width="12.3984375" bestFit="1" customWidth="1"/>
    <col min="27" max="28" width="14.19921875" bestFit="1" customWidth="1"/>
    <col min="29" max="29" width="12.296875" bestFit="1" customWidth="1"/>
    <col min="30" max="30" width="10.3984375" bestFit="1" customWidth="1"/>
    <col min="31" max="32" width="14.19921875" bestFit="1" customWidth="1"/>
    <col min="33" max="33" width="12.296875" bestFit="1" customWidth="1"/>
    <col min="34" max="34" width="14.8984375" bestFit="1" customWidth="1"/>
    <col min="35" max="36" width="18.796875" bestFit="1" customWidth="1"/>
    <col min="37" max="37" width="16.8984375" bestFit="1" customWidth="1"/>
    <col min="38" max="38" width="18.796875" bestFit="1" customWidth="1"/>
    <col min="39" max="39" width="16.8984375" bestFit="1" customWidth="1"/>
  </cols>
  <sheetData>
    <row r="2" spans="1:6">
      <c r="A2" s="39" t="s">
        <v>2</v>
      </c>
      <c r="B2" t="s">
        <v>11</v>
      </c>
    </row>
    <row r="4" spans="1:6">
      <c r="A4" s="42"/>
      <c r="B4" s="42"/>
      <c r="C4" s="42"/>
      <c r="D4" s="43" t="s">
        <v>3</v>
      </c>
      <c r="E4" s="42"/>
      <c r="F4" s="42"/>
    </row>
    <row r="5" spans="1:6">
      <c r="A5" s="43" t="s">
        <v>65</v>
      </c>
      <c r="B5" s="43" t="s">
        <v>1</v>
      </c>
      <c r="C5" s="43" t="s">
        <v>50</v>
      </c>
      <c r="D5" s="44" t="s">
        <v>12</v>
      </c>
      <c r="E5" s="44" t="s">
        <v>16</v>
      </c>
      <c r="F5" s="44" t="s">
        <v>44</v>
      </c>
    </row>
    <row r="6" spans="1:6">
      <c r="A6" s="42" t="s">
        <v>51</v>
      </c>
      <c r="B6" s="42"/>
      <c r="C6" s="42"/>
      <c r="D6" s="45"/>
      <c r="E6" s="45"/>
      <c r="F6" s="45"/>
    </row>
    <row r="7" spans="1:6">
      <c r="A7" s="42"/>
      <c r="B7" s="42" t="s">
        <v>47</v>
      </c>
      <c r="C7" s="42"/>
      <c r="D7" s="45"/>
      <c r="E7" s="45"/>
      <c r="F7" s="45"/>
    </row>
    <row r="8" spans="1:6">
      <c r="A8" s="42"/>
      <c r="B8" s="42"/>
      <c r="C8" s="42" t="s">
        <v>55</v>
      </c>
      <c r="D8" s="45">
        <v>27</v>
      </c>
      <c r="E8" s="45">
        <v>21</v>
      </c>
      <c r="F8" s="45">
        <v>27</v>
      </c>
    </row>
    <row r="9" spans="1:6">
      <c r="A9" s="42"/>
      <c r="B9" s="42"/>
      <c r="C9" s="42" t="s">
        <v>57</v>
      </c>
      <c r="D9" s="45">
        <v>837000</v>
      </c>
      <c r="E9" s="45">
        <v>417900</v>
      </c>
      <c r="F9" s="45">
        <v>837000</v>
      </c>
    </row>
    <row r="10" spans="1:6">
      <c r="A10" s="42" t="s">
        <v>59</v>
      </c>
      <c r="B10" s="42"/>
      <c r="C10" s="42"/>
      <c r="D10" s="45">
        <v>27</v>
      </c>
      <c r="E10" s="45">
        <v>21</v>
      </c>
      <c r="F10" s="45">
        <v>27</v>
      </c>
    </row>
    <row r="11" spans="1:6">
      <c r="A11" s="42" t="s">
        <v>60</v>
      </c>
      <c r="B11" s="42"/>
      <c r="C11" s="42"/>
      <c r="D11" s="45">
        <v>837000</v>
      </c>
      <c r="E11" s="45">
        <v>417900</v>
      </c>
      <c r="F11" s="45">
        <v>837000</v>
      </c>
    </row>
    <row r="12" spans="1:6">
      <c r="A12" s="42" t="s">
        <v>52</v>
      </c>
      <c r="B12" s="42"/>
      <c r="C12" s="42"/>
      <c r="D12" s="45"/>
      <c r="E12" s="45"/>
      <c r="F12" s="45"/>
    </row>
    <row r="13" spans="1:6">
      <c r="A13" s="42"/>
      <c r="B13" s="42" t="s">
        <v>48</v>
      </c>
      <c r="C13" s="42"/>
      <c r="D13" s="45"/>
      <c r="E13" s="45"/>
      <c r="F13" s="45"/>
    </row>
    <row r="14" spans="1:6">
      <c r="A14" s="42"/>
      <c r="B14" s="42"/>
      <c r="C14" s="42" t="s">
        <v>55</v>
      </c>
      <c r="D14" s="45">
        <v>6</v>
      </c>
      <c r="E14" s="45">
        <v>19</v>
      </c>
      <c r="F14" s="45">
        <v>19</v>
      </c>
    </row>
    <row r="15" spans="1:6">
      <c r="A15" s="42"/>
      <c r="B15" s="42"/>
      <c r="C15" s="42" t="s">
        <v>57</v>
      </c>
      <c r="D15" s="45">
        <v>186000</v>
      </c>
      <c r="E15" s="45">
        <v>378100</v>
      </c>
      <c r="F15" s="45">
        <v>378100</v>
      </c>
    </row>
    <row r="16" spans="1:6">
      <c r="A16" s="42"/>
      <c r="B16" s="42" t="s">
        <v>45</v>
      </c>
      <c r="C16" s="42"/>
      <c r="D16" s="45"/>
      <c r="E16" s="45"/>
      <c r="F16" s="45"/>
    </row>
    <row r="17" spans="1:6">
      <c r="A17" s="42"/>
      <c r="B17" s="42"/>
      <c r="C17" s="42" t="s">
        <v>55</v>
      </c>
      <c r="D17" s="45">
        <v>21</v>
      </c>
      <c r="E17" s="45" t="s">
        <v>54</v>
      </c>
      <c r="F17" s="45">
        <v>21</v>
      </c>
    </row>
    <row r="18" spans="1:6">
      <c r="A18" s="42"/>
      <c r="B18" s="42"/>
      <c r="C18" s="42" t="s">
        <v>57</v>
      </c>
      <c r="D18" s="45">
        <v>651000</v>
      </c>
      <c r="E18" s="45" t="s">
        <v>54</v>
      </c>
      <c r="F18" s="45">
        <v>651000</v>
      </c>
    </row>
    <row r="19" spans="1:6">
      <c r="A19" s="42"/>
      <c r="B19" s="42" t="s">
        <v>46</v>
      </c>
      <c r="C19" s="42"/>
      <c r="D19" s="45"/>
      <c r="E19" s="45"/>
      <c r="F19" s="45"/>
    </row>
    <row r="20" spans="1:6">
      <c r="A20" s="42"/>
      <c r="B20" s="42"/>
      <c r="C20" s="42" t="s">
        <v>55</v>
      </c>
      <c r="D20" s="45" t="s">
        <v>54</v>
      </c>
      <c r="E20" s="45">
        <v>9</v>
      </c>
      <c r="F20" s="45">
        <v>9</v>
      </c>
    </row>
    <row r="21" spans="1:6">
      <c r="A21" s="42"/>
      <c r="B21" s="42"/>
      <c r="C21" s="42" t="s">
        <v>57</v>
      </c>
      <c r="D21" s="45" t="s">
        <v>54</v>
      </c>
      <c r="E21" s="45">
        <v>179100</v>
      </c>
      <c r="F21" s="45">
        <v>179100</v>
      </c>
    </row>
    <row r="22" spans="1:6">
      <c r="A22" s="42" t="s">
        <v>61</v>
      </c>
      <c r="B22" s="42"/>
      <c r="C22" s="42"/>
      <c r="D22" s="45">
        <v>21</v>
      </c>
      <c r="E22" s="45">
        <v>19</v>
      </c>
      <c r="F22" s="45">
        <v>21</v>
      </c>
    </row>
    <row r="23" spans="1:6">
      <c r="A23" s="42" t="s">
        <v>62</v>
      </c>
      <c r="B23" s="42"/>
      <c r="C23" s="42"/>
      <c r="D23" s="45">
        <v>651000</v>
      </c>
      <c r="E23" s="45">
        <v>378100</v>
      </c>
      <c r="F23" s="45">
        <v>651000</v>
      </c>
    </row>
    <row r="24" spans="1:6">
      <c r="A24" s="42" t="s">
        <v>53</v>
      </c>
      <c r="B24" s="42"/>
      <c r="C24" s="42"/>
      <c r="D24" s="45"/>
      <c r="E24" s="45"/>
      <c r="F24" s="45"/>
    </row>
    <row r="25" spans="1:6">
      <c r="A25" s="42"/>
      <c r="B25" s="42" t="s">
        <v>49</v>
      </c>
      <c r="C25" s="42"/>
      <c r="D25" s="45"/>
      <c r="E25" s="45"/>
      <c r="F25" s="45"/>
    </row>
    <row r="26" spans="1:6">
      <c r="A26" s="42"/>
      <c r="B26" s="42"/>
      <c r="C26" s="42" t="s">
        <v>55</v>
      </c>
      <c r="D26" s="45" t="s">
        <v>54</v>
      </c>
      <c r="E26" s="45">
        <v>5</v>
      </c>
      <c r="F26" s="45">
        <v>5</v>
      </c>
    </row>
    <row r="27" spans="1:6">
      <c r="A27" s="42"/>
      <c r="B27" s="42"/>
      <c r="C27" s="42" t="s">
        <v>57</v>
      </c>
      <c r="D27" s="45" t="s">
        <v>54</v>
      </c>
      <c r="E27" s="45">
        <v>99500</v>
      </c>
      <c r="F27" s="45">
        <v>99500</v>
      </c>
    </row>
    <row r="28" spans="1:6">
      <c r="A28" s="42" t="s">
        <v>63</v>
      </c>
      <c r="B28" s="42"/>
      <c r="C28" s="42"/>
      <c r="D28" s="45" t="s">
        <v>54</v>
      </c>
      <c r="E28" s="45">
        <v>5</v>
      </c>
      <c r="F28" s="45">
        <v>5</v>
      </c>
    </row>
    <row r="29" spans="1:6">
      <c r="A29" s="42" t="s">
        <v>64</v>
      </c>
      <c r="B29" s="42"/>
      <c r="C29" s="42"/>
      <c r="D29" s="45" t="s">
        <v>54</v>
      </c>
      <c r="E29" s="45">
        <v>99500</v>
      </c>
      <c r="F29" s="45">
        <v>99500</v>
      </c>
    </row>
    <row r="30" spans="1:6">
      <c r="A30" s="42" t="s">
        <v>56</v>
      </c>
      <c r="B30" s="42"/>
      <c r="C30" s="42"/>
      <c r="D30" s="45">
        <v>27</v>
      </c>
      <c r="E30" s="45">
        <v>21</v>
      </c>
      <c r="F30" s="45">
        <v>27</v>
      </c>
    </row>
    <row r="31" spans="1:6">
      <c r="A31" s="42" t="s">
        <v>58</v>
      </c>
      <c r="B31" s="42"/>
      <c r="C31" s="42"/>
      <c r="D31" s="45">
        <v>837000</v>
      </c>
      <c r="E31" s="45">
        <v>417900</v>
      </c>
      <c r="F31" s="4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D3" sqref="D3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41">
        <v>44020</v>
      </c>
      <c r="E4" s="46">
        <v>16000</v>
      </c>
      <c r="F4">
        <v>30</v>
      </c>
      <c r="G4" s="46">
        <v>480000</v>
      </c>
    </row>
    <row r="5" spans="2:7" outlineLevel="3">
      <c r="B5" t="s">
        <v>10</v>
      </c>
      <c r="C5" t="s">
        <v>9</v>
      </c>
      <c r="D5" s="41">
        <v>43984</v>
      </c>
      <c r="E5" s="46">
        <v>23000</v>
      </c>
      <c r="F5">
        <v>2</v>
      </c>
      <c r="G5" s="46">
        <v>46000</v>
      </c>
    </row>
    <row r="6" spans="2:7" outlineLevel="3">
      <c r="B6" t="s">
        <v>18</v>
      </c>
      <c r="C6" t="s">
        <v>9</v>
      </c>
      <c r="D6" s="41">
        <v>43954</v>
      </c>
      <c r="E6" s="46">
        <v>21000</v>
      </c>
      <c r="F6">
        <v>2</v>
      </c>
      <c r="G6" s="46">
        <v>42000</v>
      </c>
    </row>
    <row r="7" spans="2:7" outlineLevel="3">
      <c r="B7" t="s">
        <v>10</v>
      </c>
      <c r="C7" t="s">
        <v>9</v>
      </c>
      <c r="D7" s="41">
        <v>43929</v>
      </c>
      <c r="E7" s="46">
        <v>23000</v>
      </c>
      <c r="F7">
        <v>32</v>
      </c>
      <c r="G7" s="46">
        <v>736000</v>
      </c>
    </row>
    <row r="8" spans="2:7" outlineLevel="3">
      <c r="B8" t="s">
        <v>10</v>
      </c>
      <c r="C8" t="s">
        <v>9</v>
      </c>
      <c r="D8" s="41">
        <v>43928</v>
      </c>
      <c r="E8" s="46">
        <v>23000</v>
      </c>
      <c r="F8">
        <v>6</v>
      </c>
      <c r="G8" s="46">
        <v>138000</v>
      </c>
    </row>
    <row r="9" spans="2:7" outlineLevel="3">
      <c r="B9" t="s">
        <v>13</v>
      </c>
      <c r="C9" t="s">
        <v>9</v>
      </c>
      <c r="D9" s="41">
        <v>43926</v>
      </c>
      <c r="E9" s="46">
        <v>16000</v>
      </c>
      <c r="F9">
        <v>2</v>
      </c>
      <c r="G9" s="46">
        <v>32000</v>
      </c>
    </row>
    <row r="10" spans="2:7" outlineLevel="3">
      <c r="B10" t="s">
        <v>18</v>
      </c>
      <c r="C10" t="s">
        <v>9</v>
      </c>
      <c r="D10" s="41">
        <v>43866</v>
      </c>
      <c r="E10" s="46">
        <v>21000</v>
      </c>
      <c r="F10">
        <v>15</v>
      </c>
      <c r="G10" s="46">
        <v>315000</v>
      </c>
    </row>
    <row r="11" spans="2:7" outlineLevel="3">
      <c r="B11" t="s">
        <v>13</v>
      </c>
      <c r="C11" t="s">
        <v>9</v>
      </c>
      <c r="D11" s="41">
        <v>43839</v>
      </c>
      <c r="E11" s="46">
        <v>16000</v>
      </c>
      <c r="F11">
        <v>5</v>
      </c>
      <c r="G11" s="46">
        <v>80000</v>
      </c>
    </row>
    <row r="12" spans="2:7" outlineLevel="2">
      <c r="C12" s="40" t="s">
        <v>70</v>
      </c>
      <c r="D12" s="41"/>
      <c r="E12" s="46"/>
      <c r="F12">
        <f>SUBTOTAL(1,F4:F11)</f>
        <v>11.75</v>
      </c>
      <c r="G12" s="46">
        <f>SUBTOTAL(1,G4:G11)</f>
        <v>233625</v>
      </c>
    </row>
    <row r="13" spans="2:7" outlineLevel="1">
      <c r="C13" s="40" t="s">
        <v>66</v>
      </c>
      <c r="D13" s="41"/>
      <c r="E13" s="46"/>
      <c r="F13">
        <f>SUBTOTAL(9,F4:F11)</f>
        <v>94</v>
      </c>
      <c r="G13" s="46">
        <f>SUBTOTAL(9,G4:G11)</f>
        <v>1869000</v>
      </c>
    </row>
    <row r="14" spans="2:7" outlineLevel="3">
      <c r="B14" t="s">
        <v>8</v>
      </c>
      <c r="C14" t="s">
        <v>7</v>
      </c>
      <c r="D14" s="41">
        <v>44027</v>
      </c>
      <c r="E14" s="46">
        <v>15000</v>
      </c>
      <c r="F14">
        <v>19</v>
      </c>
      <c r="G14" s="46">
        <v>285000</v>
      </c>
    </row>
    <row r="15" spans="2:7" outlineLevel="3">
      <c r="B15" t="s">
        <v>8</v>
      </c>
      <c r="C15" t="s">
        <v>7</v>
      </c>
      <c r="D15" s="41">
        <v>43991</v>
      </c>
      <c r="E15" s="46">
        <v>15000</v>
      </c>
      <c r="F15">
        <v>3</v>
      </c>
      <c r="G15" s="46">
        <v>45000</v>
      </c>
    </row>
    <row r="16" spans="2:7" outlineLevel="3">
      <c r="B16" t="s">
        <v>8</v>
      </c>
      <c r="C16" t="s">
        <v>7</v>
      </c>
      <c r="D16" s="41">
        <v>43914</v>
      </c>
      <c r="E16" s="46">
        <v>15000</v>
      </c>
      <c r="F16">
        <v>5</v>
      </c>
      <c r="G16" s="46">
        <v>75000</v>
      </c>
    </row>
    <row r="17" spans="2:7" outlineLevel="2">
      <c r="C17" s="40" t="s">
        <v>71</v>
      </c>
      <c r="D17" s="41"/>
      <c r="E17" s="46"/>
      <c r="F17">
        <f>SUBTOTAL(1,F14:F16)</f>
        <v>9</v>
      </c>
      <c r="G17" s="46">
        <f>SUBTOTAL(1,G14:G16)</f>
        <v>135000</v>
      </c>
    </row>
    <row r="18" spans="2:7" outlineLevel="1">
      <c r="C18" s="40" t="s">
        <v>67</v>
      </c>
      <c r="D18" s="41"/>
      <c r="E18" s="46"/>
      <c r="F18">
        <f>SUBTOTAL(9,F14:F16)</f>
        <v>27</v>
      </c>
      <c r="G18" s="46">
        <f>SUBTOTAL(9,G14:G16)</f>
        <v>405000</v>
      </c>
    </row>
    <row r="19" spans="2:7" outlineLevel="3">
      <c r="B19" t="s">
        <v>16</v>
      </c>
      <c r="C19" t="s">
        <v>11</v>
      </c>
      <c r="D19" s="41">
        <v>44057</v>
      </c>
      <c r="E19" s="46">
        <v>19900</v>
      </c>
      <c r="F19">
        <v>5</v>
      </c>
      <c r="G19" s="46">
        <v>99500</v>
      </c>
    </row>
    <row r="20" spans="2:7" outlineLevel="3">
      <c r="B20" t="s">
        <v>16</v>
      </c>
      <c r="C20" t="s">
        <v>11</v>
      </c>
      <c r="D20" s="41">
        <v>43990</v>
      </c>
      <c r="E20" s="46">
        <v>19900</v>
      </c>
      <c r="F20">
        <v>9</v>
      </c>
      <c r="G20" s="46">
        <v>179100</v>
      </c>
    </row>
    <row r="21" spans="2:7" outlineLevel="3">
      <c r="B21" t="s">
        <v>12</v>
      </c>
      <c r="C21" t="s">
        <v>11</v>
      </c>
      <c r="D21" s="41">
        <v>43962</v>
      </c>
      <c r="E21" s="46">
        <v>31000</v>
      </c>
      <c r="F21">
        <v>2</v>
      </c>
      <c r="G21" s="46">
        <v>62000</v>
      </c>
    </row>
    <row r="22" spans="2:7" outlineLevel="3">
      <c r="B22" t="s">
        <v>12</v>
      </c>
      <c r="C22" t="s">
        <v>11</v>
      </c>
      <c r="D22" s="41">
        <v>43958</v>
      </c>
      <c r="E22" s="46">
        <v>31000</v>
      </c>
      <c r="F22">
        <v>21</v>
      </c>
      <c r="G22" s="46">
        <v>651000</v>
      </c>
    </row>
    <row r="23" spans="2:7" outlineLevel="3">
      <c r="B23" t="s">
        <v>16</v>
      </c>
      <c r="C23" t="s">
        <v>11</v>
      </c>
      <c r="D23" s="41">
        <v>43926</v>
      </c>
      <c r="E23" s="46">
        <v>19900</v>
      </c>
      <c r="F23">
        <v>19</v>
      </c>
      <c r="G23" s="46">
        <v>378100</v>
      </c>
    </row>
    <row r="24" spans="2:7" outlineLevel="3">
      <c r="B24" t="s">
        <v>12</v>
      </c>
      <c r="C24" t="s">
        <v>11</v>
      </c>
      <c r="D24" s="41">
        <v>43923</v>
      </c>
      <c r="E24" s="46">
        <v>31000</v>
      </c>
      <c r="F24">
        <v>6</v>
      </c>
      <c r="G24" s="46">
        <v>186000</v>
      </c>
    </row>
    <row r="25" spans="2:7" outlineLevel="3">
      <c r="B25" t="s">
        <v>16</v>
      </c>
      <c r="C25" t="s">
        <v>11</v>
      </c>
      <c r="D25" s="41">
        <v>43873</v>
      </c>
      <c r="E25" s="46">
        <v>19900</v>
      </c>
      <c r="F25">
        <v>21</v>
      </c>
      <c r="G25" s="46">
        <v>417900</v>
      </c>
    </row>
    <row r="26" spans="2:7" outlineLevel="3">
      <c r="B26" t="s">
        <v>12</v>
      </c>
      <c r="C26" t="s">
        <v>11</v>
      </c>
      <c r="D26" s="41">
        <v>43862</v>
      </c>
      <c r="E26" s="46">
        <v>31000</v>
      </c>
      <c r="F26">
        <v>27</v>
      </c>
      <c r="G26" s="46">
        <v>837000</v>
      </c>
    </row>
    <row r="27" spans="2:7" outlineLevel="2">
      <c r="C27" s="40" t="s">
        <v>72</v>
      </c>
      <c r="D27" s="41"/>
      <c r="E27" s="46"/>
      <c r="F27">
        <f>SUBTOTAL(1,F19:F26)</f>
        <v>13.75</v>
      </c>
      <c r="G27" s="46">
        <f>SUBTOTAL(1,G19:G26)</f>
        <v>351325</v>
      </c>
    </row>
    <row r="28" spans="2:7" outlineLevel="1">
      <c r="C28" s="40" t="s">
        <v>68</v>
      </c>
      <c r="D28" s="41"/>
      <c r="E28" s="46"/>
      <c r="F28">
        <f>SUBTOTAL(9,F19:F26)</f>
        <v>110</v>
      </c>
      <c r="G28" s="46">
        <f>SUBTOTAL(9,G19:G26)</f>
        <v>2810600</v>
      </c>
    </row>
    <row r="29" spans="2:7" outlineLevel="3">
      <c r="B29" t="s">
        <v>17</v>
      </c>
      <c r="C29" t="s">
        <v>14</v>
      </c>
      <c r="D29" s="41">
        <v>44023</v>
      </c>
      <c r="E29" s="46">
        <v>43000</v>
      </c>
      <c r="F29">
        <v>4</v>
      </c>
      <c r="G29" s="46">
        <v>172000</v>
      </c>
    </row>
    <row r="30" spans="2:7" outlineLevel="3">
      <c r="B30" t="s">
        <v>15</v>
      </c>
      <c r="C30" t="s">
        <v>14</v>
      </c>
      <c r="D30" s="41">
        <v>43991</v>
      </c>
      <c r="E30" s="46">
        <v>35000</v>
      </c>
      <c r="F30">
        <v>3</v>
      </c>
      <c r="G30" s="46">
        <v>105000</v>
      </c>
    </row>
    <row r="31" spans="2:7" outlineLevel="3">
      <c r="B31" t="s">
        <v>15</v>
      </c>
      <c r="C31" t="s">
        <v>14</v>
      </c>
      <c r="D31" s="41">
        <v>43987</v>
      </c>
      <c r="E31" s="46">
        <v>35000</v>
      </c>
      <c r="F31">
        <v>10</v>
      </c>
      <c r="G31" s="46">
        <v>350000</v>
      </c>
    </row>
    <row r="32" spans="2:7" outlineLevel="3">
      <c r="B32" t="s">
        <v>17</v>
      </c>
      <c r="C32" t="s">
        <v>14</v>
      </c>
      <c r="D32" s="41">
        <v>43984</v>
      </c>
      <c r="E32" s="46">
        <v>43000</v>
      </c>
      <c r="F32">
        <v>26</v>
      </c>
      <c r="G32" s="46">
        <v>1118000</v>
      </c>
    </row>
    <row r="33" spans="2:7" outlineLevel="3">
      <c r="B33" t="s">
        <v>15</v>
      </c>
      <c r="C33" t="s">
        <v>14</v>
      </c>
      <c r="D33" s="41">
        <v>43970</v>
      </c>
      <c r="E33" s="46">
        <v>35000</v>
      </c>
      <c r="F33">
        <v>11</v>
      </c>
      <c r="G33" s="46">
        <v>385000</v>
      </c>
    </row>
    <row r="34" spans="2:7" outlineLevel="3">
      <c r="B34" t="s">
        <v>17</v>
      </c>
      <c r="C34" t="s">
        <v>14</v>
      </c>
      <c r="D34" s="41">
        <v>43959</v>
      </c>
      <c r="E34" s="46">
        <v>43000</v>
      </c>
      <c r="F34">
        <v>29</v>
      </c>
      <c r="G34" s="46">
        <v>1247000</v>
      </c>
    </row>
    <row r="35" spans="2:7" outlineLevel="2">
      <c r="C35" s="40" t="s">
        <v>73</v>
      </c>
      <c r="D35" s="41"/>
      <c r="E35" s="46"/>
      <c r="F35">
        <f>SUBTOTAL(1,F29:F34)</f>
        <v>13.833333333333334</v>
      </c>
      <c r="G35" s="46">
        <f>SUBTOTAL(1,G29:G34)</f>
        <v>562833.33333333337</v>
      </c>
    </row>
    <row r="36" spans="2:7" outlineLevel="1">
      <c r="C36" s="40" t="s">
        <v>69</v>
      </c>
      <c r="D36" s="41"/>
      <c r="E36" s="46"/>
      <c r="F36">
        <f>SUBTOTAL(9,F29:F34)</f>
        <v>83</v>
      </c>
      <c r="G36" s="46">
        <f>SUBTOTAL(9,G29:G34)</f>
        <v>3377000</v>
      </c>
    </row>
    <row r="37" spans="2:7">
      <c r="C37" s="40" t="s">
        <v>74</v>
      </c>
      <c r="D37" s="41"/>
      <c r="E37" s="46"/>
      <c r="F37">
        <f>SUBTOTAL(1,F4:F34)</f>
        <v>12.56</v>
      </c>
      <c r="G37" s="46">
        <f>SUBTOTAL(1,G4:G34)</f>
        <v>338464</v>
      </c>
    </row>
    <row r="38" spans="2:7">
      <c r="C38" s="40" t="s">
        <v>44</v>
      </c>
      <c r="D38" s="41"/>
      <c r="E38" s="46"/>
      <c r="F38">
        <f>SUBTOTAL(9,F4:F34)</f>
        <v>314</v>
      </c>
      <c r="G38" s="46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6" workbookViewId="0">
      <selection activeCell="N19" sqref="N1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K14" sqref="K14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I7" sqref="C7:I7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 t="s">
        <v>77</v>
      </c>
      <c r="D5" s="10" t="s">
        <v>78</v>
      </c>
      <c r="E5" s="10" t="s">
        <v>79</v>
      </c>
      <c r="F5" s="10">
        <v>2</v>
      </c>
      <c r="G5" s="10" t="s">
        <v>75</v>
      </c>
      <c r="H5" s="10">
        <v>19900</v>
      </c>
      <c r="I5" s="10" t="s">
        <v>76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41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42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박건하 박건하</cp:lastModifiedBy>
  <dcterms:created xsi:type="dcterms:W3CDTF">2023-08-09T00:13:15Z</dcterms:created>
  <dcterms:modified xsi:type="dcterms:W3CDTF">2024-10-28T05:51:15Z</dcterms:modified>
</cp:coreProperties>
</file>